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drawings/drawing10.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drawings/drawing11.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drawings/drawing12.xml" ContentType="application/vnd.openxmlformats-officedocument.drawing+xml"/>
  <Override PartName="/xl/comments8.xml" ContentType="application/vnd.openxmlformats-officedocument.spreadsheetml.comments+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omments9.xml" ContentType="application/vnd.openxmlformats-officedocument.spreadsheetml.comments+xml"/>
  <Override PartName="/xl/charts/chart15.xml" ContentType="application/vnd.openxmlformats-officedocument.drawingml.chart+xml"/>
  <Override PartName="/xl/drawings/drawing18.xml" ContentType="application/vnd.openxmlformats-officedocument.drawing+xml"/>
  <Override PartName="/xl/comments10.xml" ContentType="application/vnd.openxmlformats-officedocument.spreadsheetml.comments+xml"/>
  <Override PartName="/xl/charts/chart16.xml" ContentType="application/vnd.openxmlformats-officedocument.drawingml.chart+xml"/>
  <Override PartName="/xl/drawings/drawing19.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drawings/drawing20.xml" ContentType="application/vnd.openxmlformats-officedocument.drawing+xml"/>
  <Override PartName="/xl/comments12.xml" ContentType="application/vnd.openxmlformats-officedocument.spreadsheetml.comments+xml"/>
  <Override PartName="/xl/charts/chart18.xml" ContentType="application/vnd.openxmlformats-officedocument.drawingml.chart+xml"/>
  <Override PartName="/xl/drawings/drawing21.xml" ContentType="application/vnd.openxmlformats-officedocument.drawing+xml"/>
  <Override PartName="/xl/comments13.xml" ContentType="application/vnd.openxmlformats-officedocument.spreadsheetml.comments+xml"/>
  <Override PartName="/xl/charts/chart19.xml" ContentType="application/vnd.openxmlformats-officedocument.drawingml.chart+xml"/>
  <Override PartName="/xl/drawings/drawing22.xml" ContentType="application/vnd.openxmlformats-officedocument.drawing+xml"/>
  <Override PartName="/xl/comments14.xml" ContentType="application/vnd.openxmlformats-officedocument.spreadsheetml.comments+xml"/>
  <Override PartName="/xl/charts/chart20.xml" ContentType="application/vnd.openxmlformats-officedocument.drawingml.chart+xml"/>
  <Override PartName="/xl/drawings/drawing23.xml" ContentType="application/vnd.openxmlformats-officedocument.drawing+xml"/>
  <Override PartName="/xl/comments15.xml" ContentType="application/vnd.openxmlformats-officedocument.spreadsheetml.comments+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omments16.xml" ContentType="application/vnd.openxmlformats-officedocument.spreadsheetml.comments+xml"/>
  <Override PartName="/xl/charts/chart23.xml" ContentType="application/vnd.openxmlformats-officedocument.drawingml.chart+xml"/>
  <Override PartName="/xl/drawings/drawing26.xml" ContentType="application/vnd.openxmlformats-officedocument.drawing+xml"/>
  <Override PartName="/xl/comments17.xml" ContentType="application/vnd.openxmlformats-officedocument.spreadsheetml.comments+xml"/>
  <Override PartName="/xl/charts/chart24.xml" ContentType="application/vnd.openxmlformats-officedocument.drawingml.chart+xml"/>
  <Override PartName="/xl/drawings/drawing27.xml" ContentType="application/vnd.openxmlformats-officedocument.drawing+xml"/>
  <Override PartName="/xl/comments18.xml" ContentType="application/vnd.openxmlformats-officedocument.spreadsheetml.comments+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6"/>
  <workbookPr codeName="ThisWorkbook" autoCompressPictures="0"/>
  <mc:AlternateContent xmlns:mc="http://schemas.openxmlformats.org/markup-compatibility/2006">
    <mc:Choice Requires="x15">
      <x15ac:absPath xmlns:x15ac="http://schemas.microsoft.com/office/spreadsheetml/2010/11/ac" url="G:\Direccio Alimara\CAPS_DEP\QUALITAT I MEDI AMBIENT\14001 i EMAS\14001 2015\6.Planificació\6.1 Accions per tractar riscos i oportunitats\6.1.2 Aspectes ambientals significatius\"/>
    </mc:Choice>
  </mc:AlternateContent>
  <xr:revisionPtr revIDLastSave="0" documentId="13_ncr:1_{4B221D6C-B842-4AD9-96AF-C0FA400E089E}" xr6:coauthVersionLast="36" xr6:coauthVersionMax="36" xr10:uidLastSave="{00000000-0000-0000-0000-000000000000}"/>
  <bookViews>
    <workbookView xWindow="0" yWindow="0" windowWidth="20490" windowHeight="7305" tabRatio="994" firstSheet="5" activeTab="7" xr2:uid="{00000000-000D-0000-FFFF-FFFF00000000}"/>
  </bookViews>
  <sheets>
    <sheet name="DESCRIPCIO I ABAST" sheetId="61" r:id="rId1"/>
    <sheet name="INSTRUCCIONS" sheetId="47" r:id="rId2"/>
    <sheet name="LLISTAT" sheetId="48" r:id="rId3"/>
    <sheet name="ÚS SOL I BIODIVERSITAT" sheetId="12" r:id="rId4"/>
    <sheet name="CONSUM ELECTRICITAT" sheetId="19" r:id="rId5"/>
    <sheet name="CONSUM DE GAS" sheetId="54" r:id="rId6"/>
    <sheet name="CONSUM DE GASOIL" sheetId="55" r:id="rId7"/>
    <sheet name="CONSUM D'AIGUA" sheetId="18" r:id="rId8"/>
    <sheet name="CONSUM PRODUCTES QUIMICS" sheetId="24" r:id="rId9"/>
    <sheet name="CONSUM TONER" sheetId="37" r:id="rId10"/>
    <sheet name="CONSUM PAPER" sheetId="23" r:id="rId11"/>
    <sheet name="CONSUM PRODUCTES D'AMENITIES" sheetId="63" r:id="rId12"/>
    <sheet name="EMISSIONS DE GASOS A L'ATMOSF" sheetId="51" r:id="rId13"/>
    <sheet name="GASOS REFRIGERANTS" sheetId="58" r:id="rId14"/>
    <sheet name="SOROLL VIBRACIONS" sheetId="52" r:id="rId15"/>
    <sheet name="OLORS" sheetId="59" r:id="rId16"/>
    <sheet name="CONTAMINACIÓ LLUMINOSA" sheetId="53" r:id="rId17"/>
    <sheet name="AIGÜES RESIDUALS" sheetId="16" r:id="rId18"/>
    <sheet name="REBUIG" sheetId="39" r:id="rId19"/>
    <sheet name="RESIDU PAPER" sheetId="15" r:id="rId20"/>
    <sheet name="RESIDUS LLOTS" sheetId="64" r:id="rId21"/>
    <sheet name="RESIDUS OLI VEGETAL" sheetId="65" r:id="rId22"/>
    <sheet name="RAEE'S" sheetId="33" r:id="rId23"/>
    <sheet name="RESIDUS VIDRE" sheetId="66" r:id="rId24"/>
    <sheet name="RESIDU ENVASOS PERILLOSOS" sheetId="62" r:id="rId25"/>
    <sheet name="RESIDUS PILES" sheetId="67" r:id="rId26"/>
    <sheet name="RESIDU FLUORESCENTS" sheetId="42" r:id="rId27"/>
    <sheet name="RESIDU D'OBRA" sheetId="68" r:id="rId28"/>
    <sheet name="ASPECTES PROD TERCERS" sheetId="60" r:id="rId29"/>
    <sheet name="AGENTS DE CANVI" sheetId="49" r:id="rId30"/>
    <sheet name="EMERGÈNCIES I ANORMALS" sheetId="13" r:id="rId31"/>
    <sheet name="RESUM" sheetId="20" r:id="rId32"/>
  </sheets>
  <calcPr calcId="19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C23" i="20" l="1"/>
  <c r="D29" i="68" l="1"/>
  <c r="D28" i="68"/>
  <c r="D27" i="68"/>
  <c r="D26" i="68"/>
  <c r="D25" i="68"/>
  <c r="D30" i="68" s="1"/>
  <c r="C24" i="20" s="1"/>
  <c r="A25" i="68"/>
  <c r="A25" i="49" l="1"/>
  <c r="B25" i="54" l="1"/>
  <c r="B25" i="19"/>
  <c r="B25" i="12"/>
  <c r="A25" i="24"/>
  <c r="D29" i="67" l="1"/>
  <c r="D28" i="67"/>
  <c r="D27" i="67"/>
  <c r="D26" i="67"/>
  <c r="D25" i="67"/>
  <c r="A25" i="67"/>
  <c r="D29" i="66"/>
  <c r="D28" i="66"/>
  <c r="D27" i="66"/>
  <c r="D26" i="66"/>
  <c r="D25" i="66"/>
  <c r="A25" i="66"/>
  <c r="D29" i="65"/>
  <c r="D28" i="65"/>
  <c r="D27" i="65"/>
  <c r="D26" i="65"/>
  <c r="D25" i="65"/>
  <c r="A25" i="65"/>
  <c r="D29" i="64"/>
  <c r="D28" i="64"/>
  <c r="D27" i="64"/>
  <c r="D26" i="64"/>
  <c r="D25" i="64"/>
  <c r="A25" i="64"/>
  <c r="D29" i="63"/>
  <c r="D28" i="63"/>
  <c r="D27" i="63"/>
  <c r="D26" i="63"/>
  <c r="D25" i="63"/>
  <c r="A25" i="63"/>
  <c r="D29" i="62"/>
  <c r="D28" i="62"/>
  <c r="D27" i="62"/>
  <c r="D26" i="62"/>
  <c r="D25" i="62"/>
  <c r="A25" i="62"/>
  <c r="D30" i="66" l="1"/>
  <c r="C19" i="20" s="1"/>
  <c r="D30" i="64"/>
  <c r="D30" i="65"/>
  <c r="D30" i="67"/>
  <c r="D30" i="63"/>
  <c r="D30" i="62"/>
  <c r="D29" i="49"/>
  <c r="D28" i="49"/>
  <c r="D25" i="49"/>
  <c r="D26" i="49"/>
  <c r="D27" i="49"/>
  <c r="D25" i="60"/>
  <c r="D26" i="60"/>
  <c r="D27" i="60"/>
  <c r="D28" i="60"/>
  <c r="D29" i="60"/>
  <c r="D25" i="42"/>
  <c r="D26" i="42"/>
  <c r="D27" i="42"/>
  <c r="D28" i="42"/>
  <c r="D29" i="42"/>
  <c r="D25" i="33"/>
  <c r="D26" i="33"/>
  <c r="D27" i="33"/>
  <c r="D28" i="33"/>
  <c r="D29" i="33"/>
  <c r="D25" i="15"/>
  <c r="D26" i="15"/>
  <c r="D27" i="15"/>
  <c r="D28" i="15"/>
  <c r="D29" i="15"/>
  <c r="D25" i="39"/>
  <c r="D26" i="39"/>
  <c r="D27" i="39"/>
  <c r="D28" i="39"/>
  <c r="D29" i="39"/>
  <c r="D25" i="16"/>
  <c r="D26" i="16"/>
  <c r="D27" i="16"/>
  <c r="D28" i="16"/>
  <c r="D29" i="16"/>
  <c r="D25" i="53"/>
  <c r="D26" i="53"/>
  <c r="D27" i="53"/>
  <c r="D28" i="53"/>
  <c r="D29" i="53"/>
  <c r="D25" i="59"/>
  <c r="D26" i="59"/>
  <c r="D27" i="59"/>
  <c r="D28" i="59"/>
  <c r="D29" i="59"/>
  <c r="D25" i="52"/>
  <c r="D26" i="52"/>
  <c r="D27" i="52"/>
  <c r="D28" i="52"/>
  <c r="D29" i="52"/>
  <c r="D25" i="58"/>
  <c r="D26" i="58"/>
  <c r="D27" i="58"/>
  <c r="D28" i="58"/>
  <c r="D29" i="58"/>
  <c r="D25" i="51"/>
  <c r="D26" i="51"/>
  <c r="D27" i="51"/>
  <c r="D28" i="51"/>
  <c r="D29" i="51"/>
  <c r="D25" i="23"/>
  <c r="D26" i="23"/>
  <c r="D27" i="23"/>
  <c r="D28" i="23"/>
  <c r="D29" i="23"/>
  <c r="D25" i="37"/>
  <c r="D26" i="37"/>
  <c r="D27" i="37"/>
  <c r="D28" i="37"/>
  <c r="D29" i="37"/>
  <c r="D25" i="24"/>
  <c r="D26" i="24"/>
  <c r="D27" i="24"/>
  <c r="D28" i="24"/>
  <c r="D29" i="24"/>
  <c r="D25" i="18"/>
  <c r="D26" i="18"/>
  <c r="D27" i="18"/>
  <c r="D28" i="18"/>
  <c r="D29" i="18"/>
  <c r="D25" i="55"/>
  <c r="D26" i="55"/>
  <c r="D27" i="55"/>
  <c r="D28" i="55"/>
  <c r="D29" i="55"/>
  <c r="D25" i="54"/>
  <c r="D26" i="54"/>
  <c r="D27" i="54"/>
  <c r="D28" i="54"/>
  <c r="D29" i="54"/>
  <c r="D25" i="19"/>
  <c r="D26" i="19"/>
  <c r="D27" i="19"/>
  <c r="D28" i="19"/>
  <c r="D29" i="19"/>
  <c r="D25" i="12"/>
  <c r="D26" i="12"/>
  <c r="D27" i="12"/>
  <c r="D28" i="12"/>
  <c r="D29" i="12"/>
  <c r="A25" i="60"/>
  <c r="A25" i="59"/>
  <c r="A25" i="58"/>
  <c r="A25" i="55"/>
  <c r="A51" i="13"/>
  <c r="C33" i="20" s="1"/>
  <c r="A38" i="13"/>
  <c r="C32" i="20" s="1"/>
  <c r="A25" i="53"/>
  <c r="A25" i="52"/>
  <c r="A25" i="51"/>
  <c r="A25" i="42"/>
  <c r="A25" i="33"/>
  <c r="A25" i="15"/>
  <c r="A25" i="39"/>
  <c r="A25" i="13"/>
  <c r="C31" i="20" s="1"/>
  <c r="A25" i="16"/>
  <c r="A13" i="13"/>
  <c r="C30" i="20" s="1"/>
  <c r="A25" i="37"/>
  <c r="A25" i="23"/>
  <c r="A25" i="18"/>
  <c r="D30" i="49" l="1"/>
  <c r="D30" i="60"/>
  <c r="C22" i="20" s="1"/>
  <c r="D30" i="42"/>
  <c r="C21" i="20" s="1"/>
  <c r="D30" i="33"/>
  <c r="C20" i="20" s="1"/>
  <c r="D30" i="15"/>
  <c r="C18" i="20" s="1"/>
  <c r="D30" i="39"/>
  <c r="C17" i="20" s="1"/>
  <c r="D30" i="16"/>
  <c r="C16" i="20" s="1"/>
  <c r="D30" i="53"/>
  <c r="C15" i="20" s="1"/>
  <c r="D30" i="59"/>
  <c r="C14" i="20" s="1"/>
  <c r="D30" i="52"/>
  <c r="C13" i="20" s="1"/>
  <c r="D30" i="58"/>
  <c r="C12" i="20" s="1"/>
  <c r="D30" i="51"/>
  <c r="C11" i="20" s="1"/>
  <c r="D30" i="23"/>
  <c r="C10" i="20" s="1"/>
  <c r="D30" i="37"/>
  <c r="C9" i="20" s="1"/>
  <c r="D30" i="24"/>
  <c r="C8" i="20" s="1"/>
  <c r="D30" i="18"/>
  <c r="C7" i="20" s="1"/>
  <c r="D30" i="55"/>
  <c r="C6" i="20" s="1"/>
  <c r="D30" i="54"/>
  <c r="C5" i="20" s="1"/>
  <c r="D30" i="19"/>
  <c r="C4" i="20" s="1"/>
  <c r="D30" i="12"/>
  <c r="C3"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Microsoft Office</author>
  </authors>
  <commentList>
    <comment ref="C2" authorId="0" shapeId="0" xr:uid="{00000000-0006-0000-0200-000001000000}">
      <text>
        <r>
          <rPr>
            <b/>
            <sz val="10"/>
            <color indexed="81"/>
            <rFont val="Calibri"/>
            <family val="2"/>
          </rPr>
          <t>Marcar SI/NO</t>
        </r>
      </text>
    </comment>
    <comment ref="B20" authorId="0" shapeId="0" xr:uid="{00000000-0006-0000-0200-000002000000}">
      <text>
        <r>
          <rPr>
            <b/>
            <sz val="10"/>
            <color indexed="81"/>
            <rFont val="Calibri"/>
            <family val="2"/>
          </rPr>
          <t>Solament aplica si existeix la resolució formal de subproducte.</t>
        </r>
      </text>
    </comment>
    <comment ref="B21" authorId="0" shapeId="0" xr:uid="{00000000-0006-0000-0200-000003000000}">
      <text>
        <r>
          <rPr>
            <b/>
            <sz val="10"/>
            <color indexed="81"/>
            <rFont val="Calibri"/>
            <family val="2"/>
          </rPr>
          <t>Solament aplica en el cas de materials efectivament cedits a d'altres organitzacions, no es tracta de residus ni de subproductes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2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3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4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5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6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7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9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A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92A5060D-65A5-45CB-B805-692C0B7044AE}">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04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05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07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09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0A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0B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0C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GrupCETT</author>
  </authors>
  <commentList>
    <comment ref="C7" authorId="0" shapeId="0" xr:uid="{00000000-0006-0000-1100-000001000000}">
      <text>
        <r>
          <rPr>
            <b/>
            <sz val="9"/>
            <color indexed="81"/>
            <rFont val="Tahoma"/>
            <family val="2"/>
          </rPr>
          <t>GrupCETT:</t>
        </r>
        <r>
          <rPr>
            <sz val="9"/>
            <color indexed="81"/>
            <rFont val="Tahoma"/>
            <family val="2"/>
          </rPr>
          <t xml:space="preserve">
cada any quan fem avaluació aquest rati serà l'aconseguit l'any anterior</t>
        </r>
      </text>
    </comment>
  </commentList>
</comments>
</file>

<file path=xl/sharedStrings.xml><?xml version="1.0" encoding="utf-8"?>
<sst xmlns="http://schemas.openxmlformats.org/spreadsheetml/2006/main" count="1396" uniqueCount="393">
  <si>
    <t xml:space="preserve">DATA: </t>
  </si>
  <si>
    <t>AVALUACIÓ</t>
  </si>
  <si>
    <t>PERILLOSITAT</t>
  </si>
  <si>
    <t>IMPACTE EN EL MEDI</t>
  </si>
  <si>
    <t>CAPACITAT DE MILLORA</t>
  </si>
  <si>
    <t>VALOR</t>
  </si>
  <si>
    <t>COMPLIMENT LEGAL I D'ALTRES REQUISITS</t>
  </si>
  <si>
    <t>JUSTIFICACIÓ AVALUACIÓ</t>
  </si>
  <si>
    <t>Ja hem fet les actuacions que estaven al nostre abast i amb els recursos disponibles.
En aquest moment, l'opció d'actuació requereix inversions importants no assumibles en relació a la millora potencialmente assolible</t>
  </si>
  <si>
    <t>PUNT DE VISTA DE LES PARTS INTERESSADES</t>
  </si>
  <si>
    <t>Existeix una preocupació formalment manifestada/comunicada a la nostra organització per part de grups d'interès interns o externs</t>
  </si>
  <si>
    <t>No es es percep com una preocupació prioritària per a cap de les parts interessades</t>
  </si>
  <si>
    <t>VOLUM/QUANTITAT/FREQÜÈNCIA</t>
  </si>
  <si>
    <t>Amb una bona pràctica, un esforç reduit o pocs recursos podem obtenir una millora destacable</t>
  </si>
  <si>
    <t>Tenim al nostre abast la possibilitat de fer millores sense que suposi un dispendi de recursos impossible d'assumir</t>
  </si>
  <si>
    <t>No s'ha detectat cap incompliment de requisits legals ni d'altres requisits</t>
  </si>
  <si>
    <t>L'organització ha detectat preocupació per part d'algún grup d'interès encara que no hagi estat formalment manifestada</t>
  </si>
  <si>
    <t>Indicador amb valor estable, sense modificacions apreciables respecte a l'any anterior/mitja darrers 3 anys (+- 5%)
Si no hi ha indicador: Es fa un ús amb una periodicitat mensual</t>
  </si>
  <si>
    <t>Indicador amb valor inferior respecte a l'any anterior/mitja darrers 3 anys (&lt;5%)
Si no hi ha indicador: Es fa un ús amb freqüència major a mensual</t>
  </si>
  <si>
    <t>Es tracta de residus reutilitzables o biodegradables</t>
  </si>
  <si>
    <t>Es tracta de residus assimilables a domèstics</t>
  </si>
  <si>
    <t>Es tracta de residus no valoritzables amb destinació a un abocador o incinerador de residus no valoritzables</t>
  </si>
  <si>
    <t>Es tracta de residus reciclables o valoritzables</t>
  </si>
  <si>
    <t>No ha succeit ens els darrers 5 anys</t>
  </si>
  <si>
    <t>GRAVETAT</t>
  </si>
  <si>
    <t>Es generaria un impacte moderat: contaminació del sòl temporal, emissió de gasos nocius però no tòxics per la flora i fauna</t>
  </si>
  <si>
    <t>PROBABILITAT</t>
  </si>
  <si>
    <t>L'empresa no disposa de zona verda o aquesta és inferior al 5% de la superficie ocupada</t>
  </si>
  <si>
    <t>L'empresa disposa de zona verda o aquesta és superior 5% i inferior al 10% de la superficie ocupada</t>
  </si>
  <si>
    <t>Ha succeit més d'un cop els darrers 5 anys</t>
  </si>
  <si>
    <t>Ha succeit un cop els darrers 5 anys</t>
  </si>
  <si>
    <t>En el darrer any s'ha detectat un incompliment legal en relació a un límit o prohibició legal  amb aquest aspecte</t>
  </si>
  <si>
    <t>En el darrer any s'ha detectat un incompliment en relació a requisits no legals o compromisos voluntaris adquirits</t>
  </si>
  <si>
    <t>AVALUACIÓ D'ASPECTES AMBIENTALS: AIGÜES RESIDUALS</t>
  </si>
  <si>
    <t>AVALUACIÓ D'ASPECTES AMBIENTALS: EMERGÈNCIES</t>
  </si>
  <si>
    <t>AVALUACIÓ D'ASPECTES AMBIENTALS: CONSUM D'AGUA</t>
  </si>
  <si>
    <t>AVALUACIÓ D'ASPECTES AMBIENTALS: CONSUM D'ENERGIA ELÈCTRICA</t>
  </si>
  <si>
    <t>L'any de l'exercici considerat ha estat particularment favorable en quant a la disponibilitat de recursos hídrics (any plujós)</t>
  </si>
  <si>
    <t>El recurs és escàs a Catalunya.</t>
  </si>
  <si>
    <t>El recurs és escàs a Catalunya i a més hi ha hagut episodis de sequera durant l'exercici considerat.</t>
  </si>
  <si>
    <t xml:space="preserve">Consum d'energia 100% de fonts renovables. </t>
  </si>
  <si>
    <t>Consum d'energia amb un % de renovables &lt; 50%  en el marc del mix elèctric espanyol (peninsular)</t>
  </si>
  <si>
    <t>Consum d'energia amb un % de renovables &gt; 50%  en el marc del mix elèctric espanyol (peninsular)</t>
  </si>
  <si>
    <t xml:space="preserve">Es tracta d'aigües de procés i requereixen un tractament in situ iper posteriorment ser abocades a llera
</t>
  </si>
  <si>
    <t>Es tracta d'aigües sanitàries o d'altres processos assimilables als domèstics i s'aboquen a una xarxa de sanejament</t>
  </si>
  <si>
    <t>Consum de productes perillosos</t>
  </si>
  <si>
    <t>Cosum de productes no perillosos</t>
  </si>
  <si>
    <t>Consum de productes amb ecoetiqueta</t>
  </si>
  <si>
    <t>L'empresa fa un ús del sòl superior a 2.000 m2</t>
  </si>
  <si>
    <t>INCENDI</t>
  </si>
  <si>
    <t>AVALUACIÓ D'ASPECTES AMBIENTALS: RECICLATGE FLUORESCENTS</t>
  </si>
  <si>
    <t>AVALUACIÓ D'ASPECTES AMBIENTALS: RESUM</t>
  </si>
  <si>
    <t>EMERGÈNCIES</t>
  </si>
  <si>
    <t>Apuntar en la darrera columna la informació, dades o consideracions fetes per tal d'atribuir un determinat valor.</t>
  </si>
  <si>
    <t>Indicar el valor de cada criteri d'avaluació aplicant els barems que apareixen en correspondència de l'escala de valors. Considerar les condicions normals i anormals (manteniments extraordinaris, parades, posades en marxa, etc.).</t>
  </si>
  <si>
    <t>Avaluar els aspectes ambientals en condicions d'emergència, de forma similar al punt 1, però amb els criteris d'emergència.</t>
  </si>
  <si>
    <t>COM FER L'AVALUACIÓ DELS ASPECTES AMBIENTALS?</t>
  </si>
  <si>
    <t>AMB QUINA PERIODICITAT CAL FER L'AVALUACIÓ DELS ASPECTES AMBIENTALS?</t>
  </si>
  <si>
    <t>No es es percep com una preocupació prioritària per a cap de les parts interessades / Ben al contrari, les parts interessades valoren positivament la gestió energètica feta per part de l'empresa.</t>
  </si>
  <si>
    <t>Consum de paper no reciclat i sense cap ecoetiqueta oficial</t>
  </si>
  <si>
    <t>Cosum de paper reciclat o amb ecoetiqueta</t>
  </si>
  <si>
    <t>Es fan usos diaris o setmanals</t>
  </si>
  <si>
    <t>ASPECTES I IMPACTES AMBIENTALS</t>
  </si>
  <si>
    <t>N.</t>
  </si>
  <si>
    <t>ASPECTES AMBIENTALS</t>
  </si>
  <si>
    <t>APLICA</t>
  </si>
  <si>
    <t>ACTIVITATS, PRODUCTES O SERVEIS RELACIONATS</t>
  </si>
  <si>
    <t>IMPACTES AMBIENTALS</t>
  </si>
  <si>
    <t>COMENTARIS</t>
  </si>
  <si>
    <t>ÚS DE SÒL</t>
  </si>
  <si>
    <t>SI</t>
  </si>
  <si>
    <t>Impacte sobre la biodiversitat
Utilització d'un recurs limitat</t>
  </si>
  <si>
    <t>CONSUM D'ENERGIA ELÈCTRICA</t>
  </si>
  <si>
    <t>Reducció de fonts d'energia no renovables
Canvi climàtic</t>
  </si>
  <si>
    <t>CONSUM DE GASOIL</t>
  </si>
  <si>
    <t>Reducció de fonts d'energia no renovables
Canvi climàtic
Contaminació de l'aire a nivell local
Pluja àcida</t>
  </si>
  <si>
    <t>CONSUM D'ALTRES COMBUSTIBLES</t>
  </si>
  <si>
    <t>CONSUM D'AIGUA</t>
  </si>
  <si>
    <t>Reducció d'un recurs limitat globalment i escàs a Catalunya
Consum d'energia i productes químics per la potabilització</t>
  </si>
  <si>
    <t>CONSUM DE PRODUCTES QUÍMICS</t>
  </si>
  <si>
    <t>Contaminació de l'aire a nivell local
Impacte sobre la salut de les persones
Canvi climàtic
Impacte sobre la biodiversitat</t>
  </si>
  <si>
    <t>GASOS REFRIGERANTS</t>
  </si>
  <si>
    <t>Danys a la capa d'ozò (pels gasos vells)
Canvi climàtic (pels gasos de nova generació)</t>
  </si>
  <si>
    <t>Impacte sobre la salut i qualitat de vida de les persones
Impacte sobre la biodiversitat</t>
  </si>
  <si>
    <t>EMISSIÓ D'OLORS</t>
  </si>
  <si>
    <t>EMISSIÓ DE LLUM</t>
  </si>
  <si>
    <t>Contaminació lumínica
Impacte sobre la biodiversitat
Impacte sobre la qualitat de vida de les persones</t>
  </si>
  <si>
    <t>ABOCAMENT D'AIGÜES RESIDUALS</t>
  </si>
  <si>
    <t>Contaminació de l'aigua i dels ecosistemes hídircs
Consum de recursos i energia pel seu tractament</t>
  </si>
  <si>
    <t>GENERACIÓ DE RESIDUS NO PERILLOSOS</t>
  </si>
  <si>
    <t>Contaminació de l'aire, aigua, sòl
Consum de recursos i energia pel transport i tractament
Ocupació de sòl
Impacte sobre la salut humana
Impacte sobre la biodiversitat</t>
  </si>
  <si>
    <t>GENERACIÓ DE RESIDUS PERILLOSOS</t>
  </si>
  <si>
    <t>GENERACIÓ DE SUBPRODUCTES</t>
  </si>
  <si>
    <t>Potenciació de l'aprofitament de recursos
Reducció de la demanda de matèries primeres
Prevenció de residus</t>
  </si>
  <si>
    <t>GENERACIÓ DE MATERIALS APROFITABLES PER ALTRES ORGANITZACIONS</t>
  </si>
  <si>
    <t>Reaprofitament i optimització de recursos
Prevenció de residus</t>
  </si>
  <si>
    <t>PRESÈNCIA DE MATERIALS AMB FIBRES D'AMIANT</t>
  </si>
  <si>
    <t>Impacte sobre la salut humana
Consum de recursos i energia pel seu manteniment, tractament i dispoisició final</t>
  </si>
  <si>
    <t>PRESÈNCIA DE MATERIALS O EQUIPS AMB PCB/PCT</t>
  </si>
  <si>
    <t>Contaminació del sòl, aigua i aire
Impacte sobre la biodiversitat
Impacte sobre la salut humana
Consum de recursos i energia per a la seva eliminació</t>
  </si>
  <si>
    <t>Omplir la pestanya de "Llistat" amb els aspectes i impactes ambientals que corresponguin. Cal indicar les activitats, productes i serveis relacionats amb cada aspecte.</t>
  </si>
  <si>
    <t>Si</t>
  </si>
  <si>
    <t>Consum de recursos i energia per a la seva producció</t>
  </si>
  <si>
    <t>CONSUM DE TÓNER</t>
  </si>
  <si>
    <t>CONSUM DE PAPER</t>
  </si>
  <si>
    <t>Consum de paper 100% reciclat i amb ecoetiqueta</t>
  </si>
  <si>
    <t>Es fa un ús amb una periodicitat bisetmanal</t>
  </si>
  <si>
    <t>Es fa un ús amb freqüència major a bisetmanal</t>
  </si>
  <si>
    <t>AVALUACIÓ D'ASPECTES AMBIENTALS: REBUIG</t>
  </si>
  <si>
    <t>Ja hem fet les actuacions que estaven al nostre abast i amb els recursos disponibles.</t>
  </si>
  <si>
    <t>Tenim al nostre abast la possibilitat de fer millores sense que suposi un dispendi de recursos impossible d'assumir (compactació)</t>
  </si>
  <si>
    <t>AVALUACIÓ D'ASPECTES AMBIENTALS: RESIDUS PAPER I CARTRÓ</t>
  </si>
  <si>
    <t>Es tracta de residus classificats com a NO perillosos i facilment reciclable que permet tancar el cicle del material</t>
  </si>
  <si>
    <t>Es tracta d'un material aprofitable per un tercer i es cedeix el seu ús</t>
  </si>
  <si>
    <t>L'empresa fa un ús del sòl inferior a 1.000 m2</t>
  </si>
  <si>
    <t>ALTRES</t>
  </si>
  <si>
    <t>No hem rebut cap queixa però tenim clar que el tema de l'aigua a Catalunya és una preocupació tant per l'administració com per altres parts interessades.</t>
  </si>
  <si>
    <t xml:space="preserve">Es tracta d'aigües de procés i requereixen un tractament in situ per posteriorment ser abocades a un sistema de sanejament
</t>
  </si>
  <si>
    <t>Es tracta d'un material aprofitable per un tercer i es cedeix el seu ús per tal d'allargar la vida útil.</t>
  </si>
  <si>
    <t>L'empresa fa un ús del sòl entre els 1.000 m2 i els 2.000 m2</t>
  </si>
  <si>
    <t>L'empresa disposa de zona verda o aquesta és superior 10% i disposa d'altres mesures dirigides a compensar els efectes adversos en la biodiversitat per l'ocupació del sòl (Façanes verdes, cobertes verdes, compensació de la superfície ocupada, etc.)</t>
  </si>
  <si>
    <t>AVALUACIÓ D'ASPECTES AMBIENTALS: ÚS DEL SÒL I BIODIVERSITAT</t>
  </si>
  <si>
    <t>PROACTIVITAT ENVERS LA BIODIVERSITAT</t>
  </si>
  <si>
    <t>No hem fet actuació per promoure la biodiversitat ni al nostre centre ni fora d'ell.</t>
  </si>
  <si>
    <t>Hem fet alguna actuació puntual per promoure la biodiversitat.</t>
  </si>
  <si>
    <t>Hem fet diverses actuacions per promoure la biodiversitat i col·laborem amb entitats dels tercer sector ambiental que promouen la biodiversitat.</t>
  </si>
  <si>
    <t>AVALUACIÓ D'ASPECTES AMBIENTALS: AGENTS DE CANVI</t>
  </si>
  <si>
    <t>INCIDÈNCIA EN LA SOCIETAT</t>
  </si>
  <si>
    <t>Tenim molt poca capacitat d'incidir en les decisions i per tant un impacte baix en quant a contribuir en el canvi cap a una economia més sostenible.</t>
  </si>
  <si>
    <t>REBUIG</t>
  </si>
  <si>
    <t>RESIDU PAPER</t>
  </si>
  <si>
    <t>RAEEs</t>
  </si>
  <si>
    <t>RESIDU FLUORESCENTS</t>
  </si>
  <si>
    <t>AGENTS DE CANVI</t>
  </si>
  <si>
    <t>En el rebuig es troben restes de productes o materials que hagin contingut alguna sustància perillosa. El seu destí és l'abocador.</t>
  </si>
  <si>
    <t>Es tracta de residus classificats com a NO perillosos. El seu destí és la valorització energètica.
i/o inclouen la fracció orgànica</t>
  </si>
  <si>
    <t>PERILLOSITAT / IMPACTE EN EL MEDI</t>
  </si>
  <si>
    <t>Es tracta de residus reciclables o valoritzables, classificats com a NO perillosos pero el seu reciclatge pot requerir processos complexos</t>
  </si>
  <si>
    <t>Es tracta d'un residu perillós, el seu tractament requereix processos complexes.</t>
  </si>
  <si>
    <t>No s'aprofita cap residu o no hem pogut obtenir cap informació per part del proveïdor Es tracta de residus perillosos.</t>
  </si>
  <si>
    <t>Es recicla la carcasa. Es tracta de residu no perillós.</t>
  </si>
  <si>
    <t>Es tracta de un residu perillós que requereix un tractament especial.</t>
  </si>
  <si>
    <t>Tot i ser un residu perillós, mitjançant el lliurament al distribuidor / fabricant s'ocupa de que es tracti el residu i es recuperin els materials potencialment reciclables</t>
  </si>
  <si>
    <t>SUPERFICIE</t>
  </si>
  <si>
    <t>Indicar si hi ha processos que duen a terme tercers per compte de l'empresa. Segons el que s'indiqui caldrà també adaptar el contingut de la columna de "IMPACTES AMBIENTALS"</t>
  </si>
  <si>
    <t>INSTRUCCIONS IDENTIFICACIÓ I AVALUACIÓ ASPECTES AMBIENTALS</t>
  </si>
  <si>
    <t xml:space="preserve">Indicador amb valor superior al 5% respecte a l'any anterior/mitja darrers 3 anys
Si no hi ha indicador: Es fan usos diaris o setmanals. l/tones </t>
  </si>
  <si>
    <t>Biomasa (tot i generar partícules i trobar-se  a l'àrea metropolitana)</t>
  </si>
  <si>
    <t xml:space="preserve">Es tracta d'emissio de gasos d'efecte d'hivernacle (els de combustió de benzina i dièsel i alguns gasos refrigerants) o de susbtàncies classificades com cancerigenes, mutagèniques i que afecten al cicle reproductor. </t>
  </si>
  <si>
    <t>Es tracta d'emissions de gasos que no són d'efecte d'hivernacle ni aporten una càrrega contaminant en relació a un aspecte sensible en l'entorn considerat. Es tracta d'emissions de COV's degudes al ús de dissolvents amb consums inferiors a 5 Tn/any.</t>
  </si>
  <si>
    <t>Es tracta d'emissions de vapor d'aigua o emissions difuses no catalogades</t>
  </si>
  <si>
    <t>Es genera amb una periodicitat entre diària i setmanal</t>
  </si>
  <si>
    <t>Es genera amb una periodicitat entre setmanal i mensual</t>
  </si>
  <si>
    <t>Es genera amb una periodicitat superior a la mensual</t>
  </si>
  <si>
    <t xml:space="preserve">L'impacte es genera en una zona protegida o amb alt valor natural o declarada sensible a efectes desde el punt de vista del soroll. Afecta de forma directa a les persones i la fauna.
</t>
  </si>
  <si>
    <t xml:space="preserve">L'impacte es genera en una zona comercial, residencial o altra i pot afectar de forma parcial a les persones i fauna.
</t>
  </si>
  <si>
    <t xml:space="preserve">L'impacte es genera en una zona de polígon industrial amb impactes molt limitats a persones i fauna.
</t>
  </si>
  <si>
    <t>AVALUACIÓ D'ASPECTES AMBIENTALS: CONTAMINACIÓ LLUMINOSA</t>
  </si>
  <si>
    <t>Hi ha emissió de llum durant les hores nocturnes (senyalització, seguretat i activitat)</t>
  </si>
  <si>
    <t>L'emissió de llum durant l'horari nocturn està limitat en quant a horari i en quant a quantitat de llums enceses</t>
  </si>
  <si>
    <t>No hi ha emissió de llum a la nit, excepte per l'enllumenat mínim de seguretat.</t>
  </si>
  <si>
    <t xml:space="preserve">L'impacte es genera en una zona protegida o amb alt valor natural o declarada sensible a efectes desde el punt de vista de la llum. Afecta de forma directa a les persones i la fauna.
</t>
  </si>
  <si>
    <t>CONTAMINACIÓ LLUMINOSA</t>
  </si>
  <si>
    <t>ÚS DEL SÒL I BIODIVERSITAT</t>
  </si>
  <si>
    <t>Consum de derivats del petroli o altres combustibles que NO presenten altres riscos a part de la inflamabilitat i el risc d'explosió.</t>
  </si>
  <si>
    <t>AVALUACIÓ D'ASPECTES AMBIENTALS: CONSUM DE GASOIL</t>
  </si>
  <si>
    <t>AVALUACIÓ D'ASPECTES AMBIENTALS: EMISSIÓ DE GASOS A L'ATMÒSFERA (VEHICLES/ALTRES FOCUS EMISSORS)</t>
  </si>
  <si>
    <t>S'ha hagut de fer una recàrrega de gas &gt;5kg</t>
  </si>
  <si>
    <t>S'ha hagut de fer una recàrrega &lt; 5kg</t>
  </si>
  <si>
    <t>No s'ha hagut de fer cap recàrrega</t>
  </si>
  <si>
    <t>Es tracta gas R22</t>
  </si>
  <si>
    <t>AVALUACIÓ D'ASPECTES AMBIENTALS: GASOS REFRIGERANTS</t>
  </si>
  <si>
    <t>EMISSIÓ DE SOROLL / VIBRACIONS</t>
  </si>
  <si>
    <t>AVALUACIÓ D'ASPECTES AMBIENTALS: SOROLL/VIBRACIONS</t>
  </si>
  <si>
    <t>AVALUACIÓ D'ASPECTES AMBIENTALS: OLORS</t>
  </si>
  <si>
    <t>L'impacte es genera en una zona sensible des del punt de vista dels olors per a les persones (en proximitat d'habitatges, escoles, llocs de lleure, etc.) o per a la fauna (espais protegits, zones de pas d'aus, etc.)</t>
  </si>
  <si>
    <t xml:space="preserve">L'impacte es genera en una zona de polígon industrial i pot afectar de forma parcial a les persones i fauna.
</t>
  </si>
  <si>
    <t>INCIDÈNCIA EN LA CADENA DE VALOR</t>
  </si>
  <si>
    <t>CAPACITAT D'INCIDIR EN EL SECTOR</t>
  </si>
  <si>
    <t>INTERACCIÓ I INCIDÈNCIA AMB LA SOCIETAT</t>
  </si>
  <si>
    <t>Interactuar amb les parts interessades (clients, proveïdors i empreses del sector) ens permet potenciar canvis en la societat, tant a nivell de concepte com a nivell tècnic (solucions, materials, etc.). Si no som actius en aquest aspecte podem tenir un impacte negatiu.</t>
  </si>
  <si>
    <t>Tenim la capacitat d'incidir positivament en el canvi cap a una economia més sostenible donada la nostra posició i vinculació en el sector.</t>
  </si>
  <si>
    <t>Tenim la capacitat d'incidir positivament en la societat i contribuir en el canvi cap a una economia més sostenible donada la nostra posició en la cadena de valor.</t>
  </si>
  <si>
    <t>Interactuar amb les parts interessades (proveïdors i empreses del sector) no aporta cap canvi (o molt poc) en la societat, tant a nivell de concepte  com a nivell tècnic (solucions, materials, etc.).</t>
  </si>
  <si>
    <t>CAPACITAT D'INCIDIR EN EL COMPORTAMENT AMBIENTAL DEL CLIENT/USUARI (ACTUAL)</t>
  </si>
  <si>
    <t>CAPACITAT D'INCIDIR EN EL MERCAT (CLIENTS POTENCIALS, NOUS NÍXOLS DE MERCAT)</t>
  </si>
  <si>
    <t>EMISSIÓ DE SOROLL I VIBRACIONS</t>
  </si>
  <si>
    <t>ASPECTES LLIGATS AL DISSENY I FINAL DE VIDA</t>
  </si>
  <si>
    <t>AVALUACIÓ D'ASPECTES AMBIENTALS: ASPECTES RELACIONATS AMB TERCERS</t>
  </si>
  <si>
    <t>AA RELACIONATS AMB TERCERS</t>
  </si>
  <si>
    <t>RELLEVÀNCIA AMBIENTAL</t>
  </si>
  <si>
    <t>CAPACITAT D'INCIDÈNCIA</t>
  </si>
  <si>
    <t>CONTROL</t>
  </si>
  <si>
    <t>RISCOS I OPORTUNITATS</t>
  </si>
  <si>
    <t>Les activitats, productes, serveis dels tercers poden afectar de forma rellevant als resultats ambientals de la nostra organització (per exemple, incideixen en els indicadors, en en l'assoliment dels objectius, etc.)</t>
  </si>
  <si>
    <t>Les activitats, productes, serveis dels tercers NO afecten gairebé als resultats ambientals de la nostra organització (per exemple, incideixen en els indicadors, en en l'assoliment dels objectius, etc.)</t>
  </si>
  <si>
    <t>Les activitats de tercers poden representar un risc important per a la gestió ambiental de la nostra organització (per exemple, problemes legals, problemes d'imatge, etc.)</t>
  </si>
  <si>
    <t>Les activitats de tercers si bé no reptresentant un risc, poden ser una oportunitat en el marc de la nostra gestió ambiental</t>
  </si>
  <si>
    <t>Les activitats de tercers no representen cap risc ni oportunitat per a la nostra gestió ambeintal</t>
  </si>
  <si>
    <t>CRITERIS AMBIENTALS</t>
  </si>
  <si>
    <t>S'han establert criteris ambientals per a les principals activitats clau dutes a terme per part de tercers</t>
  </si>
  <si>
    <t>No s'han establert criteris per a cap de les activitats clau dutes a terme per part de tercers</t>
  </si>
  <si>
    <t>S'han establert criteris ambientals per a algunes de les activitats clau dutes a terme per part de tercers</t>
  </si>
  <si>
    <t>Tenim la capacitat d'incidir sobre la qualitat ambiental de les activitats dutes a terme per part de tercers.</t>
  </si>
  <si>
    <t>Es duen a terme de manera sistemàtica actuacions de control sobre el cumpliment de requisits ambientals i la qualitat ambiental de les activitats dutes a terme per part de tercers.</t>
  </si>
  <si>
    <t>Es duen a terme algunes actuacions de control sobre el cumpliment de requisits ambientals i la qualitat ambiental de les activitats dutes a terme per part de tercers, encara que no de forma sistemàtica</t>
  </si>
  <si>
    <t>No es duen a terme actuacions de control sobre el cumpliment de requisits ambientals i la qualitat ambiental de les activitats dutes a terme per part de tercers</t>
  </si>
  <si>
    <t>CAPACITAT D'INCIDIR EN EL MERCAT</t>
  </si>
  <si>
    <t>CAPACITAT D'INCIDIR EN CLIENT/USUÀRI</t>
  </si>
  <si>
    <t>AVALUACIÓ D'ASPECTES AMBIENTALS: RESIDUS D'APARELLS ELÈCTRICS I ELECTRÒNICS (RAEE)</t>
  </si>
  <si>
    <t>AVALUACIÓ D'ASPECTES AMBIENTALS: CONSUM TÒNER</t>
  </si>
  <si>
    <t>AVALUACIÓ D'ASPECTES AMBIENTALS: CONSUMS PRODUCTES QUÍMICS</t>
  </si>
  <si>
    <t>ASPECTES AMBIENTALS RELACIONATS AMB TERCERS</t>
  </si>
  <si>
    <t>JUSTIFICACIÓ DE L'AVALUACIÓ</t>
  </si>
  <si>
    <t>Amb una bona pràctica, un esforç reduït o pocs recursos podem obtenir una millora destacable</t>
  </si>
  <si>
    <t>En el darrer any s'ha detectat un incompliment legal en relació a un límit o prohibició legal amb aquest aspecte</t>
  </si>
  <si>
    <t>L'organització ha detectat preocupació per part d'algun grup d'interès encara que no hagi estat formalment manifestada</t>
  </si>
  <si>
    <t>El full d'Excel calcula les dades finals i elabora el gràfic que indica sota quin criteri es veu majorment afectat l'aspecte ambiental considerat.</t>
  </si>
  <si>
    <t>L'Excel també atruibueix el nivell de significància de l'aspecte avaluat de la següent manera:</t>
  </si>
  <si>
    <t>L'Excel elabora un resum de l'avaluació feta de tots els aspectes considerats, tant per a les condicions normals i anormals, com per a les situacions d'emergència. Si s'han d'afegir nous aspectes, cal copiar un un full nou, posar-li el nom que correspongui i vincular els gràfics al full de resum final.</t>
  </si>
  <si>
    <t>Es fa anualment, però poden haver-hi circumstàncies que justifiquin anticipar-la, com per exemple:
- canvis substancials en les nostres activitats o en el context que puguin alterar l'actual valoració
- novetats legals de relleu que, de fet poden incidir en un dels criteris d'avaluació que fem servir
- nous productes i serveis o noves línees de negoci no considerades en l'actual avaluació
- qualsevol altra situació que justifiqui des del punt de vista tècnic la revisió de l'avaluació.</t>
  </si>
  <si>
    <t>Consum de recursos i energia per a la seva producció. 
Contaminació d'aire, sòl i aire.</t>
  </si>
  <si>
    <t>Material reciclat i reciclable. 
Tancament de cicle dels materials. 
Contribució a la difusió de productes més respectuosos amb el medi ambient.</t>
  </si>
  <si>
    <t>EMISSIONS DE GASOS A L'ATMOSFERA</t>
  </si>
  <si>
    <t>Contaminació de l'aire, aigua, sòl
Consum de recursos i energia pel transport i tractament
Ocupació del sòl
Impacte sobre la salut humana
Bioacumulació de substàncies tòxiques
Impacte sobre la biodiversitat</t>
  </si>
  <si>
    <t xml:space="preserve">Consum / Reducció en el consum de recursos
Consum / Reducció en el consum d'energia
Consum / Reducció en el consum de productes químics
Optimització dels recursos / Reutilització de materials
</t>
  </si>
  <si>
    <t>SUPERFÍCIE</t>
  </si>
  <si>
    <r>
      <t>Consum de recursos no renovables
Generació de residus radioactius
Contribució al canvi climàtic
Afectació a la qualitat de l'aire
Pluja àcida
Impacte sobre la biodiversitat.</t>
    </r>
    <r>
      <rPr>
        <sz val="13"/>
        <color rgb="FF008000"/>
        <rFont val="Calibri"/>
        <family val="2"/>
        <scheme val="minor"/>
      </rPr>
      <t xml:space="preserve"> 
Contribució a la difusió d'energies renovables.</t>
    </r>
  </si>
  <si>
    <t>Consum de derivats del petroli que presenten altres riscos a part de la inflamabilitat i el risc d'explosió i/o que generen en la combustió partícules i NOx i, per tant, estan afectats pel Pla de Qualitat de l'Aire i/o emeten gasos d'efecte d'hivervacle.</t>
  </si>
  <si>
    <t>No disposem d'informació tècnica del tòner o està clasificat com a perillós per part del fabricant</t>
  </si>
  <si>
    <t>Amb la informació técnica que es disposa no està clasificat com a perillós</t>
  </si>
  <si>
    <t>L'organització ha detectat preocupació per part d'algUn grup d'interès encara que no hagi estat formalment manifestada</t>
  </si>
  <si>
    <t>Es reutilitza la carcassa i es torna omplir amb tòner</t>
  </si>
  <si>
    <t>No tenim gairebé capacitat d'incidir sobre la qualitat ambiental de les activitats dutes a terme per part de tercers.</t>
  </si>
  <si>
    <t>Tenim la capacitat d'incidir en el comportament ambiental del client/usuari i així influenciar el comportament ambiental de la nostra organització i/o dels seus productes i serveis des d'una perspectiva de cicle de vida (disseny, propietats del producte/servei, distribució, etc.)</t>
  </si>
  <si>
    <t>No tenim la capacitat o tenim molt poca capacitat d'incidir en el comportament ambiental del client/usuari i així influenciar el comportament ambiental de la nostra organització i/o dels seus productes i serveis des d'una perspectiva de cicle de vida.</t>
  </si>
  <si>
    <t>Tenim molt poca visibilitat en el sector i, per tant, un impacte baix en quant a contribuir en el canvi cap a una economia més sostenible.</t>
  </si>
  <si>
    <t>Tenim la capacitat d'incidir en les decisions i expectatives de clients potencials i així influenciar que el mercat demani major valor afegir ambiental en productes/serveis i en el ecomportament ambiental de les empreses del sector.</t>
  </si>
  <si>
    <t>No tenim la capacitat o tenim molt poca capacitat d'incidir en les decisions i expectatives de clients potencials i així influenciar que el mercat demani major valor afegir ambiental en productes/serveis i en el ecomportament ambiental de les empreses del sector.</t>
  </si>
  <si>
    <t>Es generaria un impacte al medi greu/irreparable: contaminació del sòl, de les aigües superficials o subterrànies, contaminació atmosfèrica amb danys a la flora i fauna</t>
  </si>
  <si>
    <t>Es generaria un impacte lleu: la contaminació rarament pot arribar a generar un impacte sobre el medi, ja que quedaria limitat a la zona interior de l'empresa o exterior pavimentada i amb mesures de contenció.</t>
  </si>
  <si>
    <t>CONSUM DE TÒNER</t>
  </si>
  <si>
    <t>EMISSIÓ DE GASOS A L'ATMOSFERA</t>
  </si>
  <si>
    <t>ESTAT DE LA SITUACIÓ</t>
  </si>
  <si>
    <t>CONSUM DE GAS</t>
  </si>
  <si>
    <t>AVALUACIÓ D'ASPECTES AMBIENTALS: CONSUM DE GAS</t>
  </si>
  <si>
    <t>INDICAR:
Característiques de l'emmagatzematge de gasoil (si n'hi ha)
Si es disposa de la fitxa de seguretat
El manteniment dels vehicles/instal·lacions que consumeixen gasoil
Bones pràctiques aplicades
Pràctiques incorrectes o ineficients
Si es fa seguiment i com
Si en passat van haver-hi vessaments accidentals</t>
  </si>
  <si>
    <t>INDICAR:
Tipus de paper que es compra (reciclat?, amb ecoetiqueta oficial? Altre?)
Si es fa seguiment del consum i com
Bones pràctiques aplicades
Pràctiques incorrectes o ineficients</t>
  </si>
  <si>
    <t>INDICAR:
Si es fa seguiment i medició de les emissions de soroll/vibracions
Bones pràctiques adoptades
Pràctiques incorrectes detectades
Barreres / aïllaments presents que redueixen l'emissió de soroll/vibracions</t>
  </si>
  <si>
    <t>INDICAR:
Si hi ha llum exterior 
Horaris de funcionament
Característiques dels punts de llum/lluminàries</t>
  </si>
  <si>
    <t>INDICAR:
Tipologies de residus
Si es segregan o no
Tipus d'emmagatzematge
Si es fa seguiment de la generació i com
A qui es lliuren els residus o com es gestionen
Si els contenidors estan identificats
Bones pràctiques adoptades
Pràctiques incorrectes de gestió dels residus
Problemes que ja s'han donat en passat en relació a la gestió dels residus</t>
  </si>
  <si>
    <t>INDICAR:
Si es disposa de les corresponents resolucions de subproductes i per quins materials
Gestió dels suproductes
El tipus de seguiment de les quantitats</t>
  </si>
  <si>
    <t>INDICAR:
Si es genera cap material aprofitable
Com es gestiona
Si es fa seguiment
Si es registra la cessió del material</t>
  </si>
  <si>
    <t>INDICAR:
On es troba
Estat del mateix
Control que es fa
Problemes de contaminació que hagin passat</t>
  </si>
  <si>
    <t>INDICAR:
Quin tipus de material és
On es troba
Estat del mateix
Control que es fa</t>
  </si>
  <si>
    <t>INDICAR:
Si s'està aplicant cap criteri ambiental en la fase de disseny del producte o de cara a la fase de final de vida
Bones pràctiques aplicades
Pràctiques incorrectes o ineficients
Disponibilidad de cap ecoetiqueta oficial per al producte/servei
Valor afegit ambiental del vostre producte/servei</t>
  </si>
  <si>
    <t>INDICAR:
Quina creieu que és la vostra capacitat d'incidir en la societat des del punt de vista ambiental en relació als diferents col·lectius
Si esteu fent ja alguna cosa en aquesta direcció
Bones pràctiques aplicades
Potencials elements a millorar</t>
  </si>
  <si>
    <t>DESCRIPCIÓ ACTIVITATS EMPRESA:</t>
  </si>
  <si>
    <t>DESCRIPCIÓ DE L'ENTORN DE L'EMPRESA:</t>
  </si>
  <si>
    <t>QUI FA LA IDENTIFICACIÓ I AVALUACIÓ DELS ASPECTES AMBIENTALS A CASA NOSTRA?</t>
  </si>
  <si>
    <t>ABAST DEL SISTEMA DE GESTIÓ AMBIENTAL:</t>
  </si>
  <si>
    <t>INDICAR: 
m2 ocupats i construïts
Què hi havIa abans en l'espai on ara es troba ubicat l'establiment?
Teniu coneixement d'accidents o situacions del passat que hagin pogut afectar l'estat del sòl
Teniu cap espai que gestioneu de manera que es promogui la biodiversitat (per exemple façana o sostre verd, etc.)
Si el terra està protegit en cas de vessament accidental</t>
  </si>
  <si>
    <t>INDICAR:
Potència contractada
Bones pràctiques que adopteu
Si esteu fent seguiment (control del consum) i com
Si ja heu adoptat cap tecnologia per tal de reduir el consum
Si feu reaprofitament energètic de cap mena
Pràctiques incorrectes o ineficients detectades
Si es disposa de grup electrògen en cas de talls de llum</t>
  </si>
  <si>
    <t>INDICAR:
Tipus de gas
Bones pràctiques que adopteu
Si esteu fent seguiment (control del consum) i com
Si ja heu adoptat cap tecnologia per tal de reduir el consum
Si feu reaprofitament energètic de cap mena
Pràctiques incorrectes o ineficients detectades
Si en el passat van haver-hi fuites de gas o explosions</t>
  </si>
  <si>
    <t>INDICAR:
Quins altres combustibles
Característiques de l'emmagatzematge si n'hi ha
Si es disposa de la fitxa de seguretat
El manteniment dels vehicles/instal·lacions que consumeixen gasoil
Bones pràctiques aplicades
Pràctiques incorrectes o ineficients
Si es fa seguiment i com
Si en el passat van haver-hi vessaments accidentals</t>
  </si>
  <si>
    <t>INDICAR:
Si és aigua de pou, xarxa o altre
Si es fa recuperació /regeneració d'aigua
Si es fa cap tractament previ
Si es fa seguiment del consum i com
Bones pràctiques aplicades
Pràctiques incorrectes o ineficients
Si en el passat es van donar situacions anòmales o d'emergència com pèrdues, trencaments de canonades, etc.</t>
  </si>
  <si>
    <t>INDICAR:
Característiques de l'emmagatzematge dels productes químics
Si es disposa de la fitxa de seguretat de tots els productes classificats com perillosos
Bones pràctiques aplicades
Pràctiques incorrectes o ineficients
Si es fa seguiment i com
Si en el passat es van donar emergències com vessaments accidentals o reacció entre substàncies incompatibles</t>
  </si>
  <si>
    <t>INDICAR:
Si el tòner que es compra està classificat com a perillós
Si es disposa de fitxa de seguretat
Si es fa seguiment del consum i com
Bones pràctiques aplicades
Pràctiques incorrectes o ineficients</t>
  </si>
  <si>
    <t>INDICAR:
N. de focus emissors
Tipus de contaminants per cada focus
Controls que es fan als focus
Si es disposa de cap sistema de filtració
Control i manteniment de les instal·lacions que generen les emissions
Bones pràctiques adoptades
Pràctiques incorrectes o ineficients detectades
Si es fa suguiment dels valors d'emissió i com</t>
  </si>
  <si>
    <t xml:space="preserve">INDICAR:
Número aparells que contenen gasos refrigerants
Tipus de gasos refrigerants i quantitats
Si es fa seguiment de les recàrregues de gas refrigerant
Manteniment i control dels aparells/instal·lacions amb gasos refrigerants
Bones pràctiques adoptades
Pràctiques incorrectes o ineficients detectades
Si es fa seguiment de les recàrregues de gas i com </t>
  </si>
  <si>
    <t>INDICAR:
Bones pràctiques adoptades
Pràctiques incorrectes
Elements que redueixen l'emissió d'olors</t>
  </si>
  <si>
    <t>INDICAR:
Activitats o serveis subcontractats
Si s'apliquen criteris ambientals a aquestes activitats o a la compra de productes/serveis
Si es controla que es compleixen
Si es seleccionen els proveïdors tenint en compte el fet de que disposin d'EMAS o ISO 14001</t>
  </si>
  <si>
    <t>INDICAR:
On s'aboca (xarxa sanejament, llera,etc.)
Si es fa cap tractament abans d'abocar les aigües i quin
Quins son els contaminants o paràmetres que afecten a les vostres aigües residuals
Si es disposa de sistemes per reduïr la càrrega contaminant
Si es fa control de les aigües residuals abocades (analítiques i amb quina freqüència)
Bones pràctiques adoptades
Pràctiques incorrectes detectades
Problemes que s'hagin detectat en el passat (per exemple incompliment legal, etc.)</t>
  </si>
  <si>
    <t>EMPRESA: HOTEL ALIMARA</t>
  </si>
  <si>
    <t>NO</t>
  </si>
  <si>
    <t>Ocupació de l'hotel</t>
  </si>
  <si>
    <t>Totes les activitats de l'hotel</t>
  </si>
  <si>
    <t>Cuina, calefacció i ACS</t>
  </si>
  <si>
    <t>Cuin, clients i neteja i A/A i reg</t>
  </si>
  <si>
    <r>
      <t xml:space="preserve">Neteja </t>
    </r>
    <r>
      <rPr>
        <sz val="13"/>
        <rFont val="Calibri (Cuerpo)"/>
      </rPr>
      <t>i clor</t>
    </r>
  </si>
  <si>
    <r>
      <t>Impressió</t>
    </r>
    <r>
      <rPr>
        <sz val="13"/>
        <color rgb="FFFF0000"/>
        <rFont val="Calibri (Cuerpo)"/>
      </rPr>
      <t xml:space="preserve"> </t>
    </r>
  </si>
  <si>
    <t xml:space="preserve">Impressió </t>
  </si>
  <si>
    <t>Calderes de gas</t>
  </si>
  <si>
    <r>
      <t>Aparell aire acondicionat / Sistema de climatització</t>
    </r>
    <r>
      <rPr>
        <sz val="13"/>
        <rFont val="Calibri (Cuerpo)"/>
      </rPr>
      <t xml:space="preserve"> i fred industrial</t>
    </r>
  </si>
  <si>
    <t>Aigües sanitàries amb destí a clavegueram</t>
  </si>
  <si>
    <t>Florescents,  Piles, Envasos perillosos</t>
  </si>
  <si>
    <t>maquinària i transport</t>
  </si>
  <si>
    <t>Il·luminació jardi</t>
  </si>
  <si>
    <t>emissions cuina / olors escombraries</t>
  </si>
  <si>
    <t>Mobles, etc…</t>
  </si>
  <si>
    <t>Jardi interior i exterior a l'entrada de l'hotel</t>
  </si>
  <si>
    <t>Zona urbana amb poca possibilitst de millora</t>
  </si>
  <si>
    <t>Si, es van les revisions i inspeccions periòdiques</t>
  </si>
  <si>
    <t>Interès econòmic per part de la Direcció.</t>
  </si>
  <si>
    <t>Consum de gas natural</t>
  </si>
  <si>
    <t>Les calderes són equipaments de més de 25 anys. També es podria reduir l'emmegatzematge d'ACS. En general es podria utilitzar instal·lacions més modernes i de més eficiència energètica</t>
  </si>
  <si>
    <t>Estalvi energètic i econòmic per part de la Direcció.</t>
  </si>
  <si>
    <t>Grup electrògen que només es fa servir en cas de tall de suministrament elèctric</t>
  </si>
  <si>
    <t>Gasoil</t>
  </si>
  <si>
    <t>No hi ha ús en condicions normals</t>
  </si>
  <si>
    <t>Es fan els manteniments</t>
  </si>
  <si>
    <t>No hi ha cap raó que es digui que es perillós</t>
  </si>
  <si>
    <t>Ja hi han implantades bones pràctiques en l'ús del toner</t>
  </si>
  <si>
    <t>La combustió de gas natural és dels combustibles més nets</t>
  </si>
  <si>
    <t>No hi ha obligació de fer mesurament de les emissions, pero sí de fer el manteniment periòdic RITE</t>
  </si>
  <si>
    <t>Ús residencial</t>
  </si>
  <si>
    <t>D'acord a la nostgra llicència, es compleixen els límits legals</t>
  </si>
  <si>
    <t>Ús diari</t>
  </si>
  <si>
    <t>Conforme es van avariant els equips els gasos són menys nocius</t>
  </si>
  <si>
    <t>Hi ha una preocupació general a nivell mundial pel canvi climàtic (els gasos refrigerants afecten de forma severa)</t>
  </si>
  <si>
    <t>Són lums ornamentals amb poc impacte lumínic</t>
  </si>
  <si>
    <t>No hi han susbtàncies perilloses</t>
  </si>
  <si>
    <t>AVALUACIÓ D'ASPECTES AMBIENTALS: RESIDUS ENVASOS PERILLOSOS</t>
  </si>
  <si>
    <t>Es tracta de residus Perillosos</t>
  </si>
  <si>
    <t>Es genera diàriament</t>
  </si>
  <si>
    <t>Es genera setmanalment</t>
  </si>
  <si>
    <t>Es genera mensualment</t>
  </si>
  <si>
    <t>RESIDU ENVASOS PUNT VERD</t>
  </si>
  <si>
    <t>Envasos de productes de manteniment sense punt verd i amb pictogrames de perillositat</t>
  </si>
  <si>
    <t>AVALUACIÓ D'ASPECTES AMBIENTALS: CONSUM PRODUCTES D'AMENITIES</t>
  </si>
  <si>
    <t>Cosum de producte/envàs reciclat o amb ecoetiqueta</t>
  </si>
  <si>
    <t>Consum de producte amb ecoetiqueta i envàs biodegradable</t>
  </si>
  <si>
    <t xml:space="preserve">Consum de producte no reciclat i sense cap ecoetiqueta </t>
  </si>
  <si>
    <t>Algunes piles són de mercuri - perilloses (botó) i altres alcalines (no perillosos)</t>
  </si>
  <si>
    <t>Es tracta de residus classificats com a NO perillosos i facilment valotitzable que permet tancar el cicle del material</t>
  </si>
  <si>
    <t>Residu no perillós que es valoritza</t>
  </si>
  <si>
    <t>Residu no perillós amb tractament</t>
  </si>
  <si>
    <t>T62/D15</t>
  </si>
  <si>
    <t>Hi han bones pràctiques ambientals dirigides als clients</t>
  </si>
  <si>
    <t>ABOCAMENT ACCIDENTAL DE SUBSTÀNCIES QUÍMIQUES</t>
  </si>
  <si>
    <t>El responsable és David Pascual Amenos (Cap de Manteniment)</t>
  </si>
  <si>
    <t>Hi han bones pràctiques i sistemes d'estalvi (temporitzadors, tarjeta electrònica a habitacions,…).
També hi ha un manteniment preventiu continu</t>
  </si>
  <si>
    <t>Paper, Envasos, Residus orgànics, Rebuig, RAEE's, ferralla, fusta,Olis usats…</t>
  </si>
  <si>
    <t xml:space="preserve">CONSUM DE GASOIL </t>
  </si>
  <si>
    <t>Grup electrògen i Transport clients i Proveïdors</t>
  </si>
  <si>
    <t>Soroll per maquinària i quan hi ha esdeveniments puntuals (bodes o altres)</t>
  </si>
  <si>
    <t>AVALUACIÓ D'ASPECTES AMBIENTALS: OLIS VEGETALS</t>
  </si>
  <si>
    <t>AVALUACIÓ D'ASPECTES AMBIENTALS: RESIDU PILES</t>
  </si>
  <si>
    <t>Tintoreria i transport</t>
  </si>
  <si>
    <t>Coordenada UTM (H31, ED50): 428855.446,4587464.826</t>
  </si>
  <si>
    <t>HOTEL 4*</t>
  </si>
  <si>
    <t>16145,40 m2</t>
  </si>
  <si>
    <t>AVALUACIÓ D'ASPECTES AMBIENTALS: RESIDUS LLOTS</t>
  </si>
  <si>
    <t>AVALUACIÓ D'ASPECTES AMBIENTALS: RESIDUS VIDRE</t>
  </si>
  <si>
    <t>Ocupem 16.145,40 m2</t>
  </si>
  <si>
    <t>ENTRADA EN FUNCIONAMENT DEL GRUP ELECTROGEN</t>
  </si>
  <si>
    <t xml:space="preserve">Tall de subministrament elèctric per manteniments, inspeccions periòdicques i tall de companyia  </t>
  </si>
  <si>
    <t>REPARACIONS QUE GENEREN RESIDUS NO HABITUALS (Exemple: Reparacions compressors que generen residus d'oli)</t>
  </si>
  <si>
    <t>NO SIGNIFICATIU: el valor és inferior a 10</t>
  </si>
  <si>
    <r>
      <t xml:space="preserve">SIGNIFICATIU: </t>
    </r>
    <r>
      <rPr>
        <b/>
        <sz val="13"/>
        <color theme="1"/>
        <rFont val="Calibri (Cuerpo)"/>
      </rPr>
      <t>el valor és igual o superior a 10</t>
    </r>
    <r>
      <rPr>
        <sz val="13"/>
        <color theme="1"/>
        <rFont val="Calibri (Cuerpo)"/>
      </rPr>
      <t xml:space="preserve"> i CAL ASSEGURAR UNA CORRECTA GESTIÓ del mateix en el marc del sistema</t>
    </r>
  </si>
  <si>
    <t>L’objecte del present procediment és  identificar els  aspectes de les activitats i/o serveis de l’Hotel que tenen, o poden tenir, un impacte directe i/o indirecte sobre el medi, i de l’altra establir la sistemàtica, per tal d’avaluar la significació d’aquests aspectes.
Aquest procediment és d’abast a totes les activitats i serveis que es desenvolupen en l’hotel  per part del personal propi i del subcontractat.</t>
  </si>
  <si>
    <t>REPARACIONS QUE GENEREN RESIDUS NO HABITUALS 
(Exemple: Reparacions compressors que generen residus d'oli)</t>
  </si>
  <si>
    <r>
      <t xml:space="preserve">Es tracta de gasos refrigerants d'efecte d'hivernacle amb un potencial d'escalfament atmosfèric ("PCA" sigla en castellà i "GWP" en anglès) igual o superior a </t>
    </r>
    <r>
      <rPr>
        <sz val="13"/>
        <color rgb="FFFF0000"/>
        <rFont val="Calibri"/>
        <family val="2"/>
        <scheme val="minor"/>
      </rPr>
      <t>1500</t>
    </r>
    <r>
      <rPr>
        <sz val="13"/>
        <rFont val="Calibri"/>
        <family val="2"/>
        <scheme val="minor"/>
      </rPr>
      <t xml:space="preserve"> kgCO2 equivalentes.</t>
    </r>
  </si>
  <si>
    <t>Es tracta de gasos refrigerants d'efecte d'hivernacle amb  un potencial d'escalfament atmosfèric ("PCA" sigla en castellà i "GWP" en anglès) inferior a 1500 kgCO2 equivalentes.</t>
  </si>
  <si>
    <t>A meitat de 2018 es redueix el número de productes a les habitacions passant de monodosis a dispensadors</t>
  </si>
  <si>
    <t>Es demana als proveïdors amb potencial risc mediambiental per la seva operativa que evidenciin la correcta gestió dels residus. Es tindrà en compte el criteri en l'avaluació de proveïdors.</t>
  </si>
  <si>
    <t>Bogaderia Neutral</t>
  </si>
  <si>
    <t>Ja es fa un correcte manteniment de la caldera per assegurar que el cremador funcioni correctament i hem canviat de vehicles</t>
  </si>
  <si>
    <t>Olors d'emissions de cuina o de emmagatzematge de residus. En principi no ha de ser olors perceptibles, si els procediments són correctes</t>
  </si>
  <si>
    <t>Ja s'han fet millores els darrers anys (neteja dels decantadors de forma periòdica) Agost 2019 s'instal·la un decantador de greixos</t>
  </si>
  <si>
    <t>cartró recollida trinijove</t>
  </si>
  <si>
    <t>paper consum economat</t>
  </si>
  <si>
    <t>AVALUACIÓ D'ASPECTES AMBIENTALS: CONSUM PAPER (paper oficina)</t>
  </si>
  <si>
    <t xml:space="preserve">Indicador amb valor superior respecte al rati respecte any anterior
</t>
  </si>
  <si>
    <t>Indicador amb valor estable, sense modificacions apreciables respecte rati de l'any anterior</t>
  </si>
  <si>
    <t>Indicador amb valor inferior respecte el rati de l'any anterior</t>
  </si>
  <si>
    <t>Tenim un vehicle diessel de baix consum</t>
  </si>
  <si>
    <t>No tenim valors donat que la nova normativa indica analítiques cada dos anys. Properes analítiques seran juny 2022</t>
  </si>
  <si>
    <t>AVALUACIÓ D'ASPECTES AMBIENTALS: RESIDU D'OBRA</t>
  </si>
  <si>
    <t>RESIDU D'OBRA</t>
  </si>
  <si>
    <t>DATA:  Maig 2022</t>
  </si>
  <si>
    <t>Compra de productes amb alguna certificació ambiental (ECOLABEL).
Es podria eliminar el consum de productes perillosos i nocius pel medi ambient (per ex. Amoniac).
Valor límit és de 1500l/any (restauració). Valor 2022: 1361l/any, inferior a 1500l/any, per tant, estem fent una bona pràctica per a disminuir el consum. De cara al 2023 estem revisant usar productes eco-label.</t>
  </si>
  <si>
    <t>2019: 1.489.239 KW/ 7,291 SERVEI     2020: 1.176.926 KW / 14,618 SERVEI 2021: 1.779.015 KW /  15,320 SERVEI
2022: 1.293.166 KW/ 7,754 servei</t>
  </si>
  <si>
    <t>48% energia renovable Iberdrola</t>
  </si>
  <si>
    <t>2019: 1221315,80 KW / 5,98 RATI SERVEI  2020: 592299,01 KW / 7,36 RATI SERVEI 
2021: 818.725,04 KW/ 10,70 RATI SERVEI
2022: 885.102,88 Kw/5,31 rati servei</t>
  </si>
  <si>
    <t>2019:  16.685 m3 / 0,0816                      2020:  9.556 m3 / 0,119 
2021: 8.437 m3 / 0,110
2022: 11.879 m3 / 0,071</t>
  </si>
  <si>
    <t>2019 : 0,00013710 kg/SERVEI                       2020: 0,00018631 kg/SERVEI
2021: 0,00026127 kg/SERVEI
2022: 0,00009594 kg/SERVEI</t>
  </si>
  <si>
    <t>2019: 218.000 fulls / 1,06741 RATI                      2020: 89.000 fulls /  1,1054 RATI
2021: 104.500 fulls / 1,3651 RATI
2022: 123.000 full / 0,737516 RATI</t>
  </si>
  <si>
    <t xml:space="preserve">Existeixen bones pràctiques  per tal de minimitzar lús de paper.
</t>
  </si>
  <si>
    <t xml:space="preserve">2019: 33.818 unitats   0,3775 rati servei total                                                    2020:  10.620 unitats   0,2941 rati servei
2021: 12.250 unitats 0,2654 rati servei
2022: 15.752 unitats 0,2147 rati servei </t>
  </si>
  <si>
    <t>2019: 12,3kg                                          2020: 17 kg
2021: 36 Kg
2022: 3,75 kg</t>
  </si>
  <si>
    <t>S'utilitzen R22, R410A, R405, R407, 404a, 507, 134a, 600, R45, R438Am R449a
2019:  62.909,75 kg CO2                                 2020: 28.799 kg CO2
2021: 52.922 kg CO2
2022: 5.683 kg CO2</t>
  </si>
  <si>
    <t>Es fan mesures cada 2 anys i en compleixen els limits legals, Darrera analítica 2022</t>
  </si>
  <si>
    <r>
      <t xml:space="preserve">2019: 24.738 /  0,12112 RATI                       2020: 24.249,78 / 0,338464  </t>
    </r>
    <r>
      <rPr>
        <sz val="10"/>
        <color theme="1"/>
        <rFont val="Calibri"/>
        <family val="2"/>
        <scheme val="minor"/>
      </rPr>
      <t xml:space="preserve">(rati alterat perque durant els mesos forts de confinament tot es portava a rebuig)
</t>
    </r>
    <r>
      <rPr>
        <sz val="13"/>
        <color theme="1"/>
        <rFont val="Calibri"/>
        <family val="2"/>
        <scheme val="minor"/>
      </rPr>
      <t xml:space="preserve">2021: 16.544,11 / 0,21612
2022: 18.128,21 / 0,10869 rati   </t>
    </r>
    <r>
      <rPr>
        <sz val="10"/>
        <color theme="1"/>
        <rFont val="Calibri"/>
        <family val="2"/>
        <scheme val="minor"/>
      </rPr>
      <t xml:space="preserve"> </t>
    </r>
  </si>
  <si>
    <t>2019: 9759 kg / 0,0477                         2020: 7199,96 kg /  0,0894
2021: 6.995,26 kg / 0,09138 RATI
2022: 8.394,61 kg / 0,05033 rati</t>
  </si>
  <si>
    <t>2019: 630 kg / 0,00308                               2020: 390 kg / 0,004844
2021: 20 kg /0,00026 RATI (ens el van robar)
2022: 300 kg / 0,001798 rati</t>
  </si>
  <si>
    <t>2019: 1087 kg                                              2020: 126 kg
2021: 342 kg
2022: 4110 kg</t>
  </si>
  <si>
    <t>2019: 12395 kg  / 0,06069                                  2020: 3686,01 kg / 0,04578
2021: 3850,71 / 0,05030
2022: 8479,11 / 0,0508413</t>
  </si>
  <si>
    <t>2019: 20 kg / 0,000                                  2020: 30 kg / 0,000
2021: 43 kg/ 0,000 RATI 
2022: 5 kg/ 0,000</t>
  </si>
  <si>
    <t>2019:  9,28 kg / 0,00004544                                  2020: 31,5 / 0,00039126
2021: 27 kg / 0,000352
2022: 50,8 kg / 0,0003046</t>
  </si>
  <si>
    <t>2021: 15 kg 
2022: 140 kg</t>
  </si>
  <si>
    <t>2019: 6 T                                               2020: 8 T
2021: 7,480 T
2022: 1,58 T</t>
  </si>
  <si>
    <r>
      <t>Aixetes de les habitacions hi ha airejadors reductors de 5 l  min
Regadores dutxes 16 litres cabal minut
Estem reduïnt el cabal de les dutxes a 10 litres minut (30 durant 2020 i 15 durant el 2021 i 5</t>
    </r>
    <r>
      <rPr>
        <sz val="13"/>
        <color rgb="FFFF0000"/>
        <rFont val="Calibri"/>
        <family val="2"/>
        <scheme val="minor"/>
      </rPr>
      <t xml:space="preserve"> </t>
    </r>
    <r>
      <rPr>
        <sz val="13"/>
        <rFont val="Calibri"/>
        <family val="2"/>
        <scheme val="minor"/>
      </rPr>
      <t>2022 ) 
Banys personal i públics es posen airejadors de 2 l min durant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</si>
</sst>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4">
    <font>
      <sz val="13"/>
      <color theme="4" tint="0.39991454817346722"/>
      <name val="Calibri"/>
      <family val="2"/>
      <scheme val="minor"/>
    </font>
    <font>
      <sz val="13"/>
      <color theme="2"/>
      <name val="Calibri"/>
      <family val="2"/>
      <scheme val="minor"/>
    </font>
    <font>
      <b/>
      <sz val="13"/>
      <color theme="2"/>
      <name val="Calibri"/>
      <family val="2"/>
      <scheme val="minor"/>
    </font>
    <font>
      <b/>
      <sz val="10"/>
      <color theme="4"/>
      <name val="Courier New"/>
      <family val="3"/>
      <scheme val="major"/>
    </font>
    <font>
      <u/>
      <sz val="13"/>
      <color theme="10"/>
      <name val="Calibri"/>
      <family val="2"/>
      <scheme val="minor"/>
    </font>
    <font>
      <u/>
      <sz val="13"/>
      <color theme="11"/>
      <name val="Calibri"/>
      <family val="2"/>
      <scheme val="minor"/>
    </font>
    <font>
      <b/>
      <sz val="13"/>
      <color theme="4" tint="0.39991454817346722"/>
      <name val="Calibri"/>
      <family val="2"/>
      <scheme val="minor"/>
    </font>
    <font>
      <sz val="13"/>
      <color theme="0" tint="-0.499984740745262"/>
      <name val="Calibri"/>
      <family val="2"/>
      <scheme val="minor"/>
    </font>
    <font>
      <b/>
      <sz val="13"/>
      <color theme="0" tint="-0.499984740745262"/>
      <name val="Calibri"/>
      <family val="2"/>
      <scheme val="minor"/>
    </font>
    <font>
      <b/>
      <sz val="13"/>
      <color theme="0"/>
      <name val="Calibri"/>
      <family val="2"/>
      <scheme val="minor"/>
    </font>
    <font>
      <sz val="20"/>
      <color theme="0" tint="-0.499984740745262"/>
      <name val="Calibri"/>
      <family val="2"/>
      <scheme val="minor"/>
    </font>
    <font>
      <sz val="20"/>
      <color theme="0" tint="-0.499984740745262"/>
      <name val="Calibri"/>
      <family val="2"/>
    </font>
    <font>
      <sz val="28"/>
      <color theme="1"/>
      <name val="Calibri"/>
      <family val="2"/>
      <scheme val="minor"/>
    </font>
    <font>
      <b/>
      <sz val="13"/>
      <color theme="1"/>
      <name val="Calibri"/>
      <family val="2"/>
      <scheme val="minor"/>
    </font>
    <font>
      <sz val="13"/>
      <color theme="1"/>
      <name val="Calibri"/>
      <family val="2"/>
      <scheme val="minor"/>
    </font>
    <font>
      <b/>
      <sz val="13"/>
      <color theme="1"/>
      <name val="Calibri"/>
      <family val="2"/>
      <scheme val="minor"/>
    </font>
    <font>
      <b/>
      <sz val="28"/>
      <color theme="1"/>
      <name val="Calibri"/>
      <family val="2"/>
      <scheme val="minor"/>
    </font>
    <font>
      <b/>
      <sz val="13"/>
      <color theme="0"/>
      <name val="Calibri"/>
      <family val="2"/>
      <scheme val="minor"/>
    </font>
    <font>
      <sz val="13"/>
      <color rgb="FFFF0000"/>
      <name val="Calibri"/>
      <family val="2"/>
      <scheme val="minor"/>
    </font>
    <font>
      <sz val="13"/>
      <name val="Calibri"/>
      <family val="2"/>
      <scheme val="minor"/>
    </font>
    <font>
      <b/>
      <sz val="13"/>
      <name val="Calibri"/>
      <family val="2"/>
      <scheme val="minor"/>
    </font>
    <font>
      <b/>
      <sz val="13"/>
      <color theme="4" tint="0.39991454817346722"/>
      <name val="Calibri"/>
      <family val="2"/>
      <scheme val="minor"/>
    </font>
    <font>
      <sz val="13"/>
      <color theme="1"/>
      <name val="Calibri (Cuerpo)"/>
    </font>
    <font>
      <b/>
      <sz val="20"/>
      <color theme="3"/>
      <name val="Calibri"/>
      <family val="2"/>
      <scheme val="minor"/>
    </font>
    <font>
      <b/>
      <sz val="10"/>
      <color indexed="81"/>
      <name val="Calibri"/>
      <family val="2"/>
    </font>
    <font>
      <sz val="13"/>
      <name val="Calibri (Cuerpo)"/>
    </font>
    <font>
      <sz val="13"/>
      <color theme="7"/>
      <name val="Calibri"/>
      <family val="2"/>
      <scheme val="minor"/>
    </font>
    <font>
      <sz val="13"/>
      <color rgb="FF000000"/>
      <name val="Calibri"/>
      <family val="2"/>
      <scheme val="minor"/>
    </font>
    <font>
      <b/>
      <sz val="13"/>
      <color theme="1"/>
      <name val="Calibri (Cuerpo)"/>
    </font>
    <font>
      <sz val="20"/>
      <color theme="0" tint="-0.34998626667073579"/>
      <name val="Calibri"/>
      <family val="2"/>
      <scheme val="minor"/>
    </font>
    <font>
      <sz val="20"/>
      <color theme="0" tint="-0.34998626667073579"/>
      <name val="Calibri"/>
      <family val="2"/>
    </font>
    <font>
      <sz val="8"/>
      <name val="Calibri"/>
      <family val="2"/>
      <scheme val="minor"/>
    </font>
    <font>
      <sz val="13"/>
      <color rgb="FFFF0000"/>
      <name val="Calibri (Cuerpo)"/>
    </font>
    <font>
      <sz val="13"/>
      <color rgb="FF008000"/>
      <name val="Calibri"/>
      <family val="2"/>
      <scheme val="minor"/>
    </font>
    <font>
      <sz val="13"/>
      <color theme="7"/>
      <name val="Calibri"/>
      <family val="2"/>
      <scheme val="minor"/>
    </font>
    <font>
      <sz val="9"/>
      <color indexed="81"/>
      <name val="Tahoma"/>
      <family val="2"/>
    </font>
    <font>
      <b/>
      <sz val="9"/>
      <color indexed="81"/>
      <name val="Tahoma"/>
      <family val="2"/>
    </font>
    <font>
      <sz val="10"/>
      <color rgb="FFFFFFFF"/>
      <name val="Verdana"/>
      <family val="2"/>
    </font>
    <font>
      <b/>
      <sz val="16"/>
      <color rgb="FF0070C0"/>
      <name val="Calibri"/>
      <family val="2"/>
      <scheme val="minor"/>
    </font>
    <font>
      <b/>
      <sz val="13"/>
      <color rgb="FFFF0000"/>
      <name val="Calibri"/>
      <family val="2"/>
      <scheme val="minor"/>
    </font>
    <font>
      <sz val="10"/>
      <color theme="1"/>
      <name val="Calibri"/>
      <family val="2"/>
      <scheme val="minor"/>
    </font>
    <font>
      <sz val="20"/>
      <name val="Calibri"/>
      <family val="2"/>
      <scheme val="minor"/>
    </font>
    <font>
      <sz val="20"/>
      <name val="Calibri"/>
      <family val="2"/>
    </font>
    <font>
      <sz val="28"/>
      <name val="Calibri"/>
      <family val="2"/>
      <scheme val="minor"/>
    </font>
  </fonts>
  <fills count="11">
    <fill>
      <patternFill patternType="none"/>
    </fill>
    <fill>
      <patternFill patternType="gray125"/>
    </fill>
    <fill>
      <patternFill patternType="solid">
        <fgColor theme="4"/>
        <bgColor indexed="64"/>
      </patternFill>
    </fill>
    <fill>
      <patternFill patternType="solid">
        <fgColor theme="3" tint="0.499984740745262"/>
        <bgColor indexed="64"/>
      </patternFill>
    </fill>
    <fill>
      <patternFill patternType="solid">
        <fgColor rgb="FF92D050"/>
        <bgColor indexed="64"/>
      </patternFill>
    </fill>
    <fill>
      <patternFill patternType="solid">
        <fgColor rgb="FFFFC000"/>
        <bgColor indexed="64"/>
      </patternFill>
    </fill>
    <fill>
      <patternFill patternType="solid">
        <fgColor theme="6"/>
        <bgColor indexed="64"/>
      </patternFill>
    </fill>
    <fill>
      <patternFill patternType="solid">
        <fgColor theme="0"/>
        <bgColor indexed="64"/>
      </patternFill>
    </fill>
    <fill>
      <patternFill patternType="solid">
        <fgColor rgb="FFFF0000"/>
        <bgColor indexed="64"/>
      </patternFill>
    </fill>
    <fill>
      <patternFill patternType="solid">
        <fgColor theme="0" tint="-0.499984740745262"/>
        <bgColor indexed="64"/>
      </patternFill>
    </fill>
    <fill>
      <patternFill patternType="solid">
        <fgColor rgb="FFFFFF00"/>
        <bgColor indexed="64"/>
      </patternFill>
    </fill>
  </fills>
  <borders count="24">
    <border>
      <left/>
      <right/>
      <top/>
      <bottom/>
      <diagonal/>
    </border>
    <border>
      <left/>
      <right/>
      <top/>
      <bottom style="thin">
        <color theme="0" tint="-0.14996795556505021"/>
      </bottom>
      <diagonal/>
    </border>
    <border>
      <left/>
      <right style="thin">
        <color theme="0" tint="-0.24994659260841701"/>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style="thin">
        <color theme="0" tint="-0.14996795556505021"/>
      </top>
      <bottom style="thin">
        <color theme="0" tint="-0.14996795556505021"/>
      </bottom>
      <diagonal/>
    </border>
    <border>
      <left/>
      <right style="thin">
        <color theme="0" tint="-0.14993743705557422"/>
      </right>
      <top style="thin">
        <color theme="0" tint="-0.14996795556505021"/>
      </top>
      <bottom/>
      <diagonal/>
    </border>
    <border>
      <left style="thin">
        <color theme="0" tint="-0.14993743705557422"/>
      </left>
      <right style="thin">
        <color theme="0" tint="-0.14990691854609822"/>
      </right>
      <top style="thin">
        <color theme="0" tint="-0.14996795556505021"/>
      </top>
      <bottom/>
      <diagonal/>
    </border>
    <border>
      <left style="thin">
        <color theme="0" tint="-0.14993743705557422"/>
      </left>
      <right/>
      <top style="thin">
        <color theme="0" tint="-0.14996795556505021"/>
      </top>
      <bottom/>
      <diagonal/>
    </border>
    <border>
      <left style="thin">
        <color theme="0" tint="-0.14990691854609822"/>
      </left>
      <right style="thin">
        <color theme="0" tint="-0.1498764000366222"/>
      </right>
      <top style="thin">
        <color theme="0" tint="-0.14996795556505021"/>
      </top>
      <bottom/>
      <diagonal/>
    </border>
    <border>
      <left/>
      <right style="thin">
        <color theme="0" tint="-0.14993743705557422"/>
      </right>
      <top/>
      <bottom/>
      <diagonal/>
    </border>
    <border>
      <left style="thin">
        <color theme="0" tint="-0.14993743705557422"/>
      </left>
      <right/>
      <top/>
      <bottom/>
      <diagonal/>
    </border>
    <border>
      <left style="thin">
        <color theme="0" tint="-0.14993743705557422"/>
      </left>
      <right style="thin">
        <color theme="0" tint="-0.14990691854609822"/>
      </right>
      <top/>
      <bottom/>
      <diagonal/>
    </border>
    <border>
      <left style="thin">
        <color theme="0" tint="-0.14990691854609822"/>
      </left>
      <right/>
      <top/>
      <bottom/>
      <diagonal/>
    </border>
    <border>
      <left style="thin">
        <color rgb="FFA6A6A6"/>
      </left>
      <right style="thin">
        <color rgb="FFA6A6A6"/>
      </right>
      <top style="thin">
        <color rgb="FFA6A6A6"/>
      </top>
      <bottom style="thin">
        <color rgb="FFA6A6A6"/>
      </bottom>
      <diagonal/>
    </border>
    <border>
      <left/>
      <right style="thin">
        <color theme="0" tint="-0.14993743705557422"/>
      </right>
      <top style="thin">
        <color theme="0" tint="-0.14996795556505021"/>
      </top>
      <bottom style="thin">
        <color theme="0" tint="-0.1499679555650502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0691854609822"/>
      </top>
      <bottom style="thin">
        <color theme="0" tint="-0.14990691854609822"/>
      </bottom>
      <diagonal/>
    </border>
    <border>
      <left style="thin">
        <color theme="0" tint="-0.1498764000366222"/>
      </left>
      <right/>
      <top style="thin">
        <color theme="0" tint="-0.1498458815271462"/>
      </top>
      <bottom style="thin">
        <color theme="0" tint="-0.1498458815271462"/>
      </bottom>
      <diagonal/>
    </border>
    <border>
      <left style="thin">
        <color theme="0" tint="-0.14993743705557422"/>
      </left>
      <right style="thin">
        <color theme="0" tint="-0.14993743705557422"/>
      </right>
      <top style="thin">
        <color theme="0" tint="-0.1498458815271462"/>
      </top>
      <bottom style="thin">
        <color theme="0" tint="-0.1498458815271462"/>
      </bottom>
      <diagonal/>
    </border>
    <border>
      <left style="thin">
        <color theme="0" tint="-0.34998626667073579"/>
      </left>
      <right/>
      <top style="thin">
        <color theme="0" tint="-0.34998626667073579"/>
      </top>
      <bottom style="thin">
        <color theme="0" tint="-0.34998626667073579"/>
      </bottom>
      <diagonal/>
    </border>
  </borders>
  <cellStyleXfs count="9">
    <xf numFmtId="0" fontId="0" fillId="0" borderId="0">
      <alignment vertical="center"/>
    </xf>
    <xf numFmtId="0" fontId="2" fillId="2" borderId="0" applyNumberFormat="0" applyBorder="0" applyProtection="0">
      <alignment horizontal="left"/>
    </xf>
    <xf numFmtId="0" fontId="3" fillId="0" borderId="1" applyNumberFormat="0" applyFill="0" applyProtection="0">
      <alignment horizontal="lef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cellStyleXfs>
  <cellXfs count="206">
    <xf numFmtId="0" fontId="0" fillId="0" borderId="0" xfId="0">
      <alignment vertical="center"/>
    </xf>
    <xf numFmtId="0" fontId="1" fillId="3" borderId="0" xfId="1" applyNumberFormat="1" applyFont="1" applyFill="1" applyAlignment="1">
      <alignment horizontal="center" wrapText="1"/>
    </xf>
    <xf numFmtId="0" fontId="2" fillId="3" borderId="2" xfId="1" applyNumberFormat="1" applyFill="1" applyBorder="1" applyAlignment="1">
      <alignment horizontal="left" wrapText="1"/>
    </xf>
    <xf numFmtId="0" fontId="1" fillId="0" borderId="0" xfId="1" applyNumberFormat="1" applyFont="1" applyFill="1" applyAlignment="1">
      <alignment horizontal="left" wrapText="1"/>
    </xf>
    <xf numFmtId="0" fontId="6" fillId="0" borderId="0" xfId="0" applyFont="1" applyAlignment="1">
      <alignment vertical="top"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horizontal="center" vertical="center" wrapText="1"/>
    </xf>
    <xf numFmtId="0" fontId="9" fillId="4" borderId="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3" xfId="0" applyFont="1" applyBorder="1" applyAlignment="1">
      <alignment horizontal="center" vertical="top" wrapText="1"/>
    </xf>
    <xf numFmtId="0" fontId="8" fillId="0" borderId="3" xfId="0" applyFont="1" applyBorder="1" applyAlignment="1">
      <alignment horizontal="center" vertical="top" wrapText="1"/>
    </xf>
    <xf numFmtId="1" fontId="7" fillId="0" borderId="3" xfId="0" applyNumberFormat="1" applyFont="1" applyBorder="1" applyAlignment="1">
      <alignment vertical="top" wrapText="1"/>
    </xf>
    <xf numFmtId="0" fontId="1" fillId="3" borderId="0" xfId="1" applyNumberFormat="1" applyFont="1" applyFill="1" applyAlignment="1">
      <alignment horizontal="left" wrapText="1"/>
    </xf>
    <xf numFmtId="0" fontId="1" fillId="3" borderId="0" xfId="1" applyNumberFormat="1" applyFont="1" applyFill="1" applyAlignment="1">
      <alignment horizontal="left" wrapText="1"/>
    </xf>
    <xf numFmtId="0" fontId="15" fillId="0" borderId="3" xfId="0" applyFont="1" applyBorder="1" applyAlignment="1">
      <alignment horizontal="center" vertical="top" wrapText="1"/>
    </xf>
    <xf numFmtId="0" fontId="13" fillId="0" borderId="0" xfId="0" applyFont="1" applyAlignment="1">
      <alignment vertical="top" wrapText="1"/>
    </xf>
    <xf numFmtId="0" fontId="16" fillId="0" borderId="0" xfId="0" applyFont="1" applyAlignment="1">
      <alignment horizontal="center" vertical="top" wrapText="1"/>
    </xf>
    <xf numFmtId="0" fontId="0" fillId="0" borderId="0" xfId="0" applyFill="1" applyAlignment="1">
      <alignment vertical="top" wrapText="1"/>
    </xf>
    <xf numFmtId="0" fontId="0" fillId="4" borderId="3" xfId="0" applyFill="1" applyBorder="1" applyAlignment="1">
      <alignment vertical="top" wrapText="1"/>
    </xf>
    <xf numFmtId="0" fontId="0" fillId="5" borderId="3" xfId="0" applyFill="1" applyBorder="1" applyAlignment="1">
      <alignment vertical="top" wrapText="1"/>
    </xf>
    <xf numFmtId="0" fontId="0" fillId="0" borderId="0" xfId="0" applyFill="1" applyBorder="1" applyAlignment="1">
      <alignment vertical="top" wrapText="1"/>
    </xf>
    <xf numFmtId="0" fontId="14" fillId="0" borderId="0" xfId="0" applyFont="1" applyAlignment="1">
      <alignment vertical="top" wrapText="1"/>
    </xf>
    <xf numFmtId="0" fontId="0" fillId="8" borderId="3" xfId="0" applyFill="1" applyBorder="1" applyAlignment="1">
      <alignment vertical="top" wrapText="1"/>
    </xf>
    <xf numFmtId="0" fontId="9" fillId="8" borderId="3"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 fillId="3" borderId="0" xfId="1" applyNumberFormat="1" applyFont="1" applyFill="1" applyAlignment="1">
      <alignment horizontal="left" wrapText="1"/>
    </xf>
    <xf numFmtId="0" fontId="1" fillId="3" borderId="0" xfId="1" applyNumberFormat="1" applyFont="1" applyFill="1" applyAlignment="1">
      <alignment horizontal="left" wrapText="1"/>
    </xf>
    <xf numFmtId="0" fontId="0" fillId="7" borderId="0" xfId="0" applyFill="1" applyAlignment="1">
      <alignment vertical="top" wrapText="1"/>
    </xf>
    <xf numFmtId="0" fontId="20" fillId="0" borderId="0" xfId="0" applyFont="1" applyAlignment="1">
      <alignment horizontal="center" vertical="center" wrapText="1"/>
    </xf>
    <xf numFmtId="0" fontId="1" fillId="3" borderId="0" xfId="1" applyNumberFormat="1" applyFont="1" applyFill="1" applyAlignment="1">
      <alignment horizontal="left" wrapText="1"/>
    </xf>
    <xf numFmtId="0" fontId="19" fillId="0" borderId="3" xfId="0" applyFont="1" applyBorder="1" applyAlignment="1">
      <alignment horizontal="left" vertical="top" wrapText="1"/>
    </xf>
    <xf numFmtId="0" fontId="20" fillId="0" borderId="3" xfId="0" applyFont="1" applyBorder="1" applyAlignment="1">
      <alignment horizontal="center" vertical="center" wrapText="1"/>
    </xf>
    <xf numFmtId="0" fontId="20" fillId="0" borderId="3" xfId="0" applyFont="1" applyBorder="1" applyAlignment="1">
      <alignment horizontal="center" vertical="top" wrapText="1"/>
    </xf>
    <xf numFmtId="0" fontId="19" fillId="7" borderId="3" xfId="0" applyFont="1" applyFill="1" applyBorder="1" applyAlignment="1">
      <alignment horizontal="left" vertical="top" wrapText="1"/>
    </xf>
    <xf numFmtId="0" fontId="1" fillId="3" borderId="0" xfId="1" applyNumberFormat="1" applyFont="1" applyFill="1" applyAlignment="1">
      <alignment horizontal="left" wrapText="1"/>
    </xf>
    <xf numFmtId="0" fontId="14" fillId="0" borderId="0" xfId="0" applyFont="1">
      <alignment vertical="center"/>
    </xf>
    <xf numFmtId="1" fontId="0" fillId="0" borderId="0" xfId="0" applyNumberFormat="1" applyAlignment="1">
      <alignment vertical="top" wrapText="1"/>
    </xf>
    <xf numFmtId="1" fontId="14" fillId="0" borderId="0" xfId="0" applyNumberFormat="1" applyFont="1">
      <alignment vertical="center"/>
    </xf>
    <xf numFmtId="0" fontId="23" fillId="0" borderId="0" xfId="0" applyFont="1">
      <alignment vertical="center"/>
    </xf>
    <xf numFmtId="0" fontId="2" fillId="3" borderId="0" xfId="1" applyFill="1" applyAlignment="1">
      <alignment horizontal="left" wrapText="1"/>
    </xf>
    <xf numFmtId="0" fontId="2" fillId="3" borderId="0" xfId="1" applyFont="1" applyFill="1" applyAlignment="1">
      <alignment horizontal="center" wrapText="1"/>
    </xf>
    <xf numFmtId="14" fontId="1" fillId="3" borderId="0" xfId="1" applyNumberFormat="1" applyFont="1" applyFill="1" applyAlignment="1">
      <alignment wrapText="1"/>
    </xf>
    <xf numFmtId="14" fontId="1" fillId="3" borderId="0" xfId="1" applyNumberFormat="1" applyFont="1" applyFill="1" applyAlignment="1">
      <alignment horizontal="left" wrapText="1"/>
    </xf>
    <xf numFmtId="0" fontId="1" fillId="0" borderId="0" xfId="1" applyFont="1" applyFill="1" applyAlignment="1">
      <alignment horizontal="left" wrapText="1"/>
    </xf>
    <xf numFmtId="0" fontId="3" fillId="0" borderId="7" xfId="2" applyFont="1" applyBorder="1" applyAlignment="1">
      <alignment horizontal="left" vertical="center" wrapText="1"/>
    </xf>
    <xf numFmtId="0" fontId="3" fillId="0" borderId="1" xfId="2" applyAlignment="1">
      <alignment horizontal="left" vertical="center" wrapText="1"/>
    </xf>
    <xf numFmtId="0" fontId="3" fillId="0" borderId="1" xfId="2" applyFont="1" applyAlignment="1">
      <alignment horizontal="center" vertical="center" wrapText="1"/>
    </xf>
    <xf numFmtId="0" fontId="3" fillId="0" borderId="1" xfId="2" applyFont="1" applyAlignment="1">
      <alignment vertical="center" wrapText="1"/>
    </xf>
    <xf numFmtId="0" fontId="0" fillId="0" borderId="0" xfId="0" applyFont="1" applyAlignment="1">
      <alignment vertical="center" wrapText="1"/>
    </xf>
    <xf numFmtId="0" fontId="6" fillId="0" borderId="0" xfId="0" applyFont="1" applyAlignment="1">
      <alignment horizontal="center" vertical="center" wrapText="1"/>
    </xf>
    <xf numFmtId="14" fontId="0" fillId="0" borderId="0" xfId="0" applyNumberFormat="1" applyFont="1" applyAlignment="1">
      <alignment vertical="center" wrapText="1"/>
    </xf>
    <xf numFmtId="14" fontId="0" fillId="0" borderId="0" xfId="0" applyNumberFormat="1" applyFont="1" applyAlignment="1">
      <alignment horizontal="left" vertical="center" wrapText="1"/>
    </xf>
    <xf numFmtId="0" fontId="1" fillId="3" borderId="0" xfId="1" applyNumberFormat="1" applyFont="1" applyFill="1" applyAlignment="1">
      <alignment horizontal="left" wrapText="1"/>
    </xf>
    <xf numFmtId="0" fontId="19" fillId="9" borderId="3" xfId="0" applyFont="1" applyFill="1" applyBorder="1" applyAlignment="1">
      <alignment horizontal="left" vertical="top" wrapText="1"/>
    </xf>
    <xf numFmtId="0" fontId="7" fillId="9" borderId="3" xfId="0" applyFont="1" applyFill="1" applyBorder="1" applyAlignment="1">
      <alignment horizontal="left" vertical="top" wrapText="1"/>
    </xf>
    <xf numFmtId="0" fontId="14" fillId="0" borderId="3" xfId="0" applyFont="1" applyBorder="1" applyAlignment="1">
      <alignment horizontal="left" vertical="top" wrapText="1"/>
    </xf>
    <xf numFmtId="0" fontId="14" fillId="7" borderId="3" xfId="0" applyFont="1" applyFill="1" applyBorder="1" applyAlignment="1">
      <alignment horizontal="left" vertical="top" wrapText="1"/>
    </xf>
    <xf numFmtId="0" fontId="27" fillId="0" borderId="16" xfId="0" applyFont="1" applyBorder="1" applyAlignment="1">
      <alignment horizontal="left" vertical="top" wrapText="1"/>
    </xf>
    <xf numFmtId="0" fontId="14" fillId="9" borderId="3" xfId="0" applyFont="1" applyFill="1" applyBorder="1" applyAlignment="1">
      <alignment horizontal="left" vertical="top" wrapText="1"/>
    </xf>
    <xf numFmtId="0" fontId="1" fillId="3" borderId="0" xfId="1" applyNumberFormat="1" applyFont="1" applyFill="1" applyAlignment="1">
      <alignment horizontal="left" wrapText="1"/>
    </xf>
    <xf numFmtId="0" fontId="1" fillId="3" borderId="0" xfId="1" applyNumberFormat="1" applyFont="1" applyFill="1" applyAlignment="1">
      <alignment horizontal="left" wrapText="1"/>
    </xf>
    <xf numFmtId="0" fontId="14" fillId="0" borderId="0" xfId="0" applyFont="1" applyAlignment="1">
      <alignment vertical="center" wrapText="1"/>
    </xf>
    <xf numFmtId="0" fontId="13" fillId="0" borderId="0" xfId="0" applyFont="1" applyAlignment="1">
      <alignment horizontal="center" vertical="center" wrapText="1"/>
    </xf>
    <xf numFmtId="14" fontId="14" fillId="0" borderId="0" xfId="0" applyNumberFormat="1" applyFont="1" applyAlignment="1">
      <alignment vertical="center" wrapText="1"/>
    </xf>
    <xf numFmtId="14" fontId="14" fillId="0" borderId="0" xfId="0" applyNumberFormat="1" applyFont="1" applyAlignment="1">
      <alignment horizontal="left" vertical="center" wrapText="1"/>
    </xf>
    <xf numFmtId="0" fontId="27" fillId="9" borderId="16" xfId="0" applyFont="1" applyFill="1" applyBorder="1" applyAlignment="1">
      <alignment horizontal="left" vertical="top" wrapText="1"/>
    </xf>
    <xf numFmtId="0" fontId="0" fillId="0" borderId="0" xfId="0" applyFill="1" applyAlignment="1">
      <alignment horizontal="center" vertical="top" wrapText="1"/>
    </xf>
    <xf numFmtId="0" fontId="14" fillId="0" borderId="18" xfId="0" applyFont="1" applyBorder="1" applyAlignment="1">
      <alignment horizontal="left" vertical="top" wrapText="1"/>
    </xf>
    <xf numFmtId="1" fontId="19" fillId="0" borderId="3" xfId="0" applyNumberFormat="1" applyFont="1" applyBorder="1" applyAlignment="1">
      <alignment vertical="top" wrapText="1"/>
    </xf>
    <xf numFmtId="1" fontId="20" fillId="0" borderId="3" xfId="0" applyNumberFormat="1" applyFont="1" applyBorder="1" applyAlignment="1">
      <alignment vertical="top" wrapText="1"/>
    </xf>
    <xf numFmtId="0" fontId="0" fillId="0" borderId="0" xfId="0" applyFont="1" applyAlignment="1">
      <alignment horizontal="center" vertical="center" wrapText="1"/>
    </xf>
    <xf numFmtId="0" fontId="0" fillId="0" borderId="0" xfId="0" applyFont="1" applyBorder="1" applyAlignment="1">
      <alignment horizontal="center" vertical="center" wrapText="1"/>
    </xf>
    <xf numFmtId="0" fontId="0" fillId="0" borderId="8" xfId="0" applyFont="1" applyBorder="1" applyAlignment="1">
      <alignment vertical="center" wrapText="1"/>
    </xf>
    <xf numFmtId="0" fontId="6" fillId="0" borderId="9" xfId="0" applyFont="1" applyBorder="1" applyAlignment="1">
      <alignment horizontal="center" vertical="center" wrapText="1"/>
    </xf>
    <xf numFmtId="0" fontId="0" fillId="0" borderId="9" xfId="0" applyFont="1" applyBorder="1" applyAlignment="1">
      <alignment vertical="center" wrapText="1"/>
    </xf>
    <xf numFmtId="49" fontId="0" fillId="0" borderId="0" xfId="0" applyNumberFormat="1" applyFont="1" applyBorder="1" applyAlignment="1" applyProtection="1">
      <alignment horizontal="left" vertical="center" wrapText="1"/>
      <protection locked="0"/>
    </xf>
    <xf numFmtId="0" fontId="14" fillId="0" borderId="10" xfId="0" applyFont="1" applyBorder="1" applyAlignment="1" applyProtection="1">
      <alignment vertical="center" wrapText="1"/>
      <protection locked="0"/>
    </xf>
    <xf numFmtId="14" fontId="0" fillId="0" borderId="11" xfId="0" applyNumberFormat="1" applyFont="1" applyBorder="1" applyAlignment="1">
      <alignment vertical="center" wrapText="1"/>
    </xf>
    <xf numFmtId="0" fontId="0" fillId="0" borderId="12" xfId="0" applyFont="1" applyBorder="1" applyAlignment="1">
      <alignment vertical="center" wrapText="1"/>
    </xf>
    <xf numFmtId="14" fontId="0" fillId="0" borderId="0" xfId="0" applyNumberFormat="1" applyFont="1" applyBorder="1" applyAlignment="1" applyProtection="1">
      <alignment horizontal="left" vertical="center" wrapText="1"/>
      <protection locked="0"/>
    </xf>
    <xf numFmtId="0" fontId="14" fillId="0" borderId="13" xfId="0" applyFont="1" applyBorder="1" applyAlignment="1" applyProtection="1">
      <alignment vertical="center" wrapText="1"/>
      <protection locked="0"/>
    </xf>
    <xf numFmtId="14" fontId="33" fillId="0" borderId="0" xfId="0" applyNumberFormat="1" applyFont="1" applyBorder="1" applyAlignment="1" applyProtection="1">
      <alignment horizontal="left" vertical="center" wrapText="1"/>
      <protection locked="0"/>
    </xf>
    <xf numFmtId="0" fontId="0" fillId="0" borderId="14" xfId="0" applyFont="1" applyBorder="1" applyAlignment="1">
      <alignment horizontal="center" vertical="center" wrapText="1"/>
    </xf>
    <xf numFmtId="14" fontId="0" fillId="0" borderId="15" xfId="0" applyNumberFormat="1" applyFont="1" applyBorder="1" applyAlignment="1">
      <alignment vertical="center" wrapText="1"/>
    </xf>
    <xf numFmtId="0" fontId="14" fillId="0" borderId="12" xfId="0" applyFont="1" applyBorder="1" applyAlignment="1">
      <alignment vertical="center" wrapText="1"/>
    </xf>
    <xf numFmtId="0" fontId="13" fillId="0" borderId="9" xfId="0" applyFont="1" applyBorder="1" applyAlignment="1">
      <alignment horizontal="center" vertical="center" wrapText="1"/>
    </xf>
    <xf numFmtId="14" fontId="14" fillId="0" borderId="11" xfId="0" applyNumberFormat="1" applyFont="1" applyBorder="1" applyAlignment="1">
      <alignment vertical="center" wrapText="1"/>
    </xf>
    <xf numFmtId="14" fontId="14" fillId="0" borderId="0" xfId="0" applyNumberFormat="1" applyFont="1" applyBorder="1" applyAlignment="1" applyProtection="1">
      <alignment horizontal="left" vertical="center" wrapText="1"/>
      <protection locked="0"/>
    </xf>
    <xf numFmtId="0" fontId="13" fillId="0" borderId="17" xfId="0" applyFont="1" applyBorder="1" applyAlignment="1">
      <alignment vertical="center" wrapText="1"/>
    </xf>
    <xf numFmtId="0" fontId="14" fillId="0" borderId="14" xfId="0" applyFont="1" applyBorder="1" applyAlignment="1">
      <alignment horizontal="center" vertical="center" wrapText="1"/>
    </xf>
    <xf numFmtId="14" fontId="22" fillId="0" borderId="11" xfId="0" applyNumberFormat="1" applyFont="1" applyBorder="1" applyAlignment="1">
      <alignment vertical="center" wrapText="1"/>
    </xf>
    <xf numFmtId="0" fontId="20" fillId="0" borderId="4" xfId="0" applyFont="1" applyBorder="1" applyAlignment="1">
      <alignment horizontal="center" vertical="top" wrapText="1"/>
    </xf>
    <xf numFmtId="0" fontId="8" fillId="0" borderId="0" xfId="0" applyFont="1" applyBorder="1" applyAlignment="1">
      <alignment horizontal="center" vertical="top" wrapText="1"/>
    </xf>
    <xf numFmtId="1" fontId="19" fillId="0" borderId="19" xfId="0" applyNumberFormat="1" applyFont="1" applyBorder="1" applyAlignment="1">
      <alignment vertical="top" wrapText="1"/>
    </xf>
    <xf numFmtId="0" fontId="13" fillId="0" borderId="0" xfId="0" applyFont="1">
      <alignment vertical="center"/>
    </xf>
    <xf numFmtId="0" fontId="2" fillId="0" borderId="0" xfId="1" applyNumberFormat="1" applyFont="1" applyFill="1" applyAlignment="1">
      <alignment horizontal="left" vertical="center" wrapText="1"/>
    </xf>
    <xf numFmtId="0" fontId="1" fillId="0" borderId="0" xfId="1" applyNumberFormat="1" applyFont="1" applyFill="1" applyAlignment="1">
      <alignment horizontal="center" wrapText="1"/>
    </xf>
    <xf numFmtId="0" fontId="2" fillId="0" borderId="0" xfId="1" applyNumberFormat="1" applyFill="1" applyBorder="1" applyAlignment="1">
      <alignment horizontal="left" wrapText="1"/>
    </xf>
    <xf numFmtId="0" fontId="14" fillId="0" borderId="20" xfId="0" applyFont="1" applyBorder="1" applyAlignment="1" applyProtection="1">
      <alignment vertical="center" wrapText="1"/>
      <protection locked="0"/>
    </xf>
    <xf numFmtId="14" fontId="14" fillId="0" borderId="21" xfId="0" applyNumberFormat="1" applyFont="1" applyBorder="1" applyAlignment="1" applyProtection="1">
      <alignment horizontal="left" vertical="center" wrapText="1"/>
      <protection locked="0"/>
    </xf>
    <xf numFmtId="0" fontId="14" fillId="0" borderId="22" xfId="0" applyFont="1" applyBorder="1" applyAlignment="1" applyProtection="1">
      <alignment vertical="center" wrapText="1"/>
      <protection locked="0"/>
    </xf>
    <xf numFmtId="0" fontId="0" fillId="0" borderId="20" xfId="0" applyFont="1" applyBorder="1" applyAlignment="1" applyProtection="1">
      <alignment vertical="top" wrapText="1"/>
      <protection locked="0"/>
    </xf>
    <xf numFmtId="0" fontId="1" fillId="3" borderId="0" xfId="1" applyFont="1" applyFill="1" applyAlignment="1">
      <alignment horizontal="left" wrapText="1"/>
    </xf>
    <xf numFmtId="0" fontId="2" fillId="3" borderId="0" xfId="1" applyFill="1" applyAlignment="1">
      <alignment horizontal="right" wrapText="1"/>
    </xf>
    <xf numFmtId="0" fontId="0" fillId="0" borderId="10" xfId="0" applyBorder="1" applyAlignment="1" applyProtection="1">
      <alignment vertical="top" wrapText="1"/>
      <protection locked="0"/>
    </xf>
    <xf numFmtId="0" fontId="0" fillId="0" borderId="20" xfId="0" applyBorder="1" applyAlignment="1" applyProtection="1">
      <alignment vertical="top" wrapText="1"/>
      <protection locked="0"/>
    </xf>
    <xf numFmtId="0" fontId="1" fillId="3" borderId="0" xfId="1" applyNumberFormat="1" applyFont="1" applyFill="1" applyAlignment="1">
      <alignment horizontal="left" wrapText="1"/>
    </xf>
    <xf numFmtId="14" fontId="14" fillId="7" borderId="11" xfId="0" applyNumberFormat="1" applyFont="1" applyFill="1" applyBorder="1" applyAlignment="1">
      <alignment vertical="center" wrapText="1"/>
    </xf>
    <xf numFmtId="14" fontId="0" fillId="0" borderId="11" xfId="0" applyNumberFormat="1" applyBorder="1" applyAlignment="1">
      <alignment vertical="center" wrapText="1"/>
    </xf>
    <xf numFmtId="0" fontId="0" fillId="0" borderId="12" xfId="0" applyBorder="1" applyAlignment="1">
      <alignment vertical="center" wrapText="1"/>
    </xf>
    <xf numFmtId="0" fontId="37" fillId="0" borderId="0" xfId="0" applyFont="1">
      <alignment vertical="center"/>
    </xf>
    <xf numFmtId="0" fontId="38" fillId="0" borderId="0" xfId="0" applyFont="1" applyFill="1">
      <alignment vertical="center"/>
    </xf>
    <xf numFmtId="0" fontId="14" fillId="0" borderId="10" xfId="0" applyFont="1" applyFill="1" applyBorder="1" applyAlignment="1" applyProtection="1">
      <alignment vertical="center" wrapText="1"/>
      <protection locked="0"/>
    </xf>
    <xf numFmtId="0" fontId="19" fillId="10" borderId="3" xfId="0" applyFont="1" applyFill="1" applyBorder="1" applyAlignment="1">
      <alignment horizontal="left" vertical="top" wrapText="1"/>
    </xf>
    <xf numFmtId="0" fontId="18" fillId="10" borderId="3" xfId="0" applyFont="1" applyFill="1" applyBorder="1" applyAlignment="1">
      <alignment horizontal="left" vertical="top" wrapText="1"/>
    </xf>
    <xf numFmtId="0" fontId="9" fillId="0" borderId="3" xfId="0" applyFont="1" applyFill="1" applyBorder="1" applyAlignment="1">
      <alignment horizontal="center" vertical="center" wrapText="1"/>
    </xf>
    <xf numFmtId="0" fontId="19" fillId="0" borderId="3" xfId="0" applyFont="1" applyFill="1" applyBorder="1" applyAlignment="1">
      <alignment horizontal="left" vertical="top" wrapText="1"/>
    </xf>
    <xf numFmtId="0" fontId="19" fillId="3" borderId="0" xfId="1" applyNumberFormat="1" applyFont="1" applyFill="1" applyAlignment="1">
      <alignment horizontal="left" wrapText="1"/>
    </xf>
    <xf numFmtId="0" fontId="19" fillId="3" borderId="0" xfId="1" applyNumberFormat="1" applyFont="1" applyFill="1" applyAlignment="1">
      <alignment horizontal="center" wrapText="1"/>
    </xf>
    <xf numFmtId="0" fontId="20" fillId="3" borderId="2" xfId="1" applyNumberFormat="1" applyFont="1" applyFill="1" applyBorder="1" applyAlignment="1">
      <alignment horizontal="left" wrapText="1"/>
    </xf>
    <xf numFmtId="0" fontId="19" fillId="0" borderId="0" xfId="1" applyNumberFormat="1" applyFont="1" applyFill="1" applyAlignment="1">
      <alignment horizontal="left" wrapText="1"/>
    </xf>
    <xf numFmtId="0" fontId="20" fillId="0" borderId="0" xfId="0" applyFont="1" applyAlignment="1">
      <alignment vertical="top" wrapText="1"/>
    </xf>
    <xf numFmtId="0" fontId="20" fillId="6" borderId="3" xfId="0" applyFont="1" applyFill="1" applyBorder="1" applyAlignment="1">
      <alignment horizontal="center" vertical="center" wrapText="1"/>
    </xf>
    <xf numFmtId="0" fontId="19" fillId="0" borderId="0" xfId="0" applyFont="1" applyAlignment="1">
      <alignment vertical="top" wrapText="1"/>
    </xf>
    <xf numFmtId="0" fontId="20" fillId="5" borderId="3"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19" fillId="7" borderId="0" xfId="0" applyFont="1" applyFill="1" applyAlignment="1">
      <alignment vertical="top" wrapText="1"/>
    </xf>
    <xf numFmtId="0" fontId="19" fillId="0" borderId="0" xfId="0" applyFont="1" applyAlignment="1">
      <alignment horizontal="center" vertical="center" wrapText="1"/>
    </xf>
    <xf numFmtId="0" fontId="19" fillId="0" borderId="0" xfId="0" applyFont="1" applyAlignment="1">
      <alignment horizontal="center" vertical="top" wrapText="1"/>
    </xf>
    <xf numFmtId="1" fontId="19" fillId="0" borderId="0" xfId="0" applyNumberFormat="1" applyFont="1" applyAlignment="1">
      <alignment vertical="top" wrapText="1"/>
    </xf>
    <xf numFmtId="0" fontId="14" fillId="0" borderId="23" xfId="0" applyFont="1" applyBorder="1" applyAlignment="1">
      <alignment vertical="center" wrapText="1"/>
    </xf>
    <xf numFmtId="0" fontId="14" fillId="0" borderId="19" xfId="0" applyFont="1" applyBorder="1" applyAlignment="1">
      <alignment vertical="center" wrapText="1"/>
    </xf>
    <xf numFmtId="0" fontId="6" fillId="0" borderId="23" xfId="0" applyFont="1" applyBorder="1" applyAlignment="1">
      <alignment vertical="center" wrapText="1"/>
    </xf>
    <xf numFmtId="0" fontId="6" fillId="0" borderId="19" xfId="0" applyFont="1" applyBorder="1" applyAlignment="1">
      <alignment vertical="center" wrapText="1"/>
    </xf>
    <xf numFmtId="0" fontId="2" fillId="3" borderId="0" xfId="1" applyNumberFormat="1" applyFont="1" applyFill="1" applyAlignment="1">
      <alignment horizontal="left" vertical="center" wrapText="1"/>
    </xf>
    <xf numFmtId="0" fontId="6" fillId="0" borderId="0" xfId="0" applyFont="1" applyAlignment="1">
      <alignment vertical="center" wrapText="1"/>
    </xf>
    <xf numFmtId="0" fontId="25" fillId="0" borderId="0" xfId="0" applyFont="1" applyAlignment="1">
      <alignment vertical="center" wrapText="1"/>
    </xf>
    <xf numFmtId="0" fontId="18" fillId="0" borderId="0" xfId="0" applyFont="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2" fillId="3" borderId="0" xfId="1" applyFont="1" applyFill="1" applyAlignment="1">
      <alignment horizontal="left"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4" fillId="0" borderId="4" xfId="0" applyFont="1" applyBorder="1" applyAlignment="1">
      <alignment vertical="top" wrapText="1"/>
    </xf>
    <xf numFmtId="0" fontId="14" fillId="0" borderId="5" xfId="0" applyFont="1" applyBorder="1" applyAlignment="1">
      <alignment vertical="top" wrapText="1"/>
    </xf>
    <xf numFmtId="0" fontId="14" fillId="0" borderId="6" xfId="0" applyFont="1" applyBorder="1" applyAlignment="1">
      <alignment vertical="top"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4" xfId="0" applyFont="1"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12" fillId="0" borderId="0" xfId="0" applyFont="1" applyAlignment="1">
      <alignment horizontal="center" vertical="center" wrapText="1"/>
    </xf>
    <xf numFmtId="0" fontId="18" fillId="0" borderId="5" xfId="0" applyFont="1" applyBorder="1" applyAlignment="1">
      <alignment vertical="top" wrapText="1"/>
    </xf>
    <xf numFmtId="0" fontId="18" fillId="0" borderId="6" xfId="0" applyFont="1" applyBorder="1" applyAlignment="1">
      <alignment vertical="top" wrapText="1"/>
    </xf>
    <xf numFmtId="0" fontId="12" fillId="0" borderId="0" xfId="0" applyNumberFormat="1" applyFont="1" applyAlignment="1">
      <alignment horizontal="center" vertical="center" wrapText="1"/>
    </xf>
    <xf numFmtId="0" fontId="19" fillId="0" borderId="5" xfId="0" applyFont="1" applyBorder="1" applyAlignment="1">
      <alignment vertical="top" wrapText="1"/>
    </xf>
    <xf numFmtId="0" fontId="19" fillId="0" borderId="6" xfId="0" applyFont="1" applyBorder="1" applyAlignment="1">
      <alignment vertical="top" wrapText="1"/>
    </xf>
    <xf numFmtId="0" fontId="14" fillId="7" borderId="4" xfId="0" applyFont="1" applyFill="1" applyBorder="1" applyAlignment="1">
      <alignment vertical="top" wrapText="1"/>
    </xf>
    <xf numFmtId="0" fontId="14" fillId="7" borderId="5" xfId="0" applyFont="1" applyFill="1" applyBorder="1" applyAlignment="1">
      <alignment vertical="top" wrapText="1"/>
    </xf>
    <xf numFmtId="0" fontId="14" fillId="7" borderId="6" xfId="0" applyFont="1" applyFill="1" applyBorder="1" applyAlignment="1">
      <alignment vertical="top" wrapText="1"/>
    </xf>
    <xf numFmtId="0" fontId="14" fillId="7" borderId="4" xfId="7" applyFont="1" applyFill="1" applyBorder="1" applyAlignment="1">
      <alignment vertical="top" wrapText="1"/>
    </xf>
    <xf numFmtId="0" fontId="14" fillId="7" borderId="5" xfId="7" applyFont="1" applyFill="1" applyBorder="1" applyAlignment="1">
      <alignment vertical="top" wrapText="1"/>
    </xf>
    <xf numFmtId="0" fontId="14" fillId="7" borderId="6" xfId="7" applyFont="1" applyFill="1" applyBorder="1" applyAlignment="1">
      <alignment vertical="top" wrapText="1"/>
    </xf>
    <xf numFmtId="0" fontId="11" fillId="7" borderId="4"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1" fillId="7" borderId="6" xfId="0" applyFont="1" applyFill="1" applyBorder="1" applyAlignment="1">
      <alignment horizontal="center" vertical="center" wrapText="1"/>
    </xf>
    <xf numFmtId="0" fontId="19" fillId="0" borderId="4" xfId="0" applyFont="1" applyFill="1" applyBorder="1" applyAlignment="1">
      <alignment vertical="top" wrapText="1"/>
    </xf>
    <xf numFmtId="0" fontId="18" fillId="0" borderId="5" xfId="0" applyFont="1" applyFill="1" applyBorder="1" applyAlignment="1">
      <alignment vertical="top" wrapText="1"/>
    </xf>
    <xf numFmtId="0" fontId="18" fillId="0" borderId="6" xfId="0" applyFont="1" applyFill="1" applyBorder="1" applyAlignment="1">
      <alignment vertical="top"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6" xfId="0" applyFont="1" applyBorder="1" applyAlignment="1">
      <alignment horizontal="center" vertical="center" wrapText="1"/>
    </xf>
    <xf numFmtId="0" fontId="1" fillId="3" borderId="0" xfId="1" applyNumberFormat="1" applyFont="1" applyFill="1" applyAlignment="1">
      <alignment horizontal="left" wrapText="1"/>
    </xf>
    <xf numFmtId="0" fontId="29" fillId="0" borderId="4"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29" fillId="0" borderId="6" xfId="0" applyNumberFormat="1" applyFont="1" applyBorder="1" applyAlignment="1">
      <alignment horizontal="center" vertical="center" wrapText="1"/>
    </xf>
    <xf numFmtId="0" fontId="1" fillId="3" borderId="0" xfId="1" applyNumberFormat="1" applyFont="1" applyFill="1" applyAlignment="1">
      <alignment horizontal="center" wrapText="1"/>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4" fillId="0" borderId="4" xfId="0" applyFont="1" applyFill="1" applyBorder="1" applyAlignment="1">
      <alignment vertical="top" wrapText="1"/>
    </xf>
    <xf numFmtId="0" fontId="14" fillId="0" borderId="5" xfId="0" applyFont="1" applyFill="1" applyBorder="1" applyAlignment="1">
      <alignment vertical="top" wrapText="1"/>
    </xf>
    <xf numFmtId="0" fontId="14" fillId="0" borderId="6" xfId="0" applyFont="1" applyFill="1" applyBorder="1" applyAlignment="1">
      <alignment vertical="top" wrapText="1"/>
    </xf>
    <xf numFmtId="0" fontId="34" fillId="0" borderId="4" xfId="0" applyFont="1" applyBorder="1" applyAlignment="1">
      <alignment vertical="top" wrapText="1"/>
    </xf>
    <xf numFmtId="0" fontId="34" fillId="0" borderId="5" xfId="0" applyFont="1" applyBorder="1" applyAlignment="1">
      <alignment vertical="top" wrapText="1"/>
    </xf>
    <xf numFmtId="0" fontId="34" fillId="0" borderId="6" xfId="0" applyFont="1" applyBorder="1" applyAlignment="1">
      <alignment vertical="top" wrapText="1"/>
    </xf>
    <xf numFmtId="0" fontId="42" fillId="0" borderId="4"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6" xfId="0" applyFont="1" applyBorder="1" applyAlignment="1">
      <alignment horizontal="center" vertical="center" wrapText="1"/>
    </xf>
    <xf numFmtId="0" fontId="20" fillId="3" borderId="0" xfId="1" applyNumberFormat="1" applyFont="1" applyFill="1" applyAlignment="1">
      <alignment horizontal="left"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6" xfId="0" applyFont="1" applyBorder="1" applyAlignment="1">
      <alignment horizontal="center" vertical="center" wrapText="1"/>
    </xf>
    <xf numFmtId="0" fontId="43" fillId="0" borderId="0" xfId="0" applyFont="1" applyAlignment="1">
      <alignment horizontal="center" vertical="center" wrapText="1"/>
    </xf>
    <xf numFmtId="0" fontId="39" fillId="10" borderId="0" xfId="1" applyNumberFormat="1" applyFont="1" applyFill="1" applyAlignment="1">
      <alignment horizontal="left" vertical="center" wrapText="1"/>
    </xf>
    <xf numFmtId="0" fontId="18" fillId="0" borderId="4" xfId="0" applyFont="1" applyBorder="1" applyAlignment="1">
      <alignment vertical="top" wrapText="1"/>
    </xf>
    <xf numFmtId="0" fontId="26" fillId="0" borderId="5" xfId="0" applyFont="1" applyBorder="1" applyAlignment="1">
      <alignment vertical="top" wrapText="1"/>
    </xf>
    <xf numFmtId="0" fontId="26" fillId="0" borderId="6" xfId="0" applyFont="1" applyBorder="1" applyAlignment="1">
      <alignment vertical="top" wrapText="1"/>
    </xf>
    <xf numFmtId="0" fontId="20" fillId="0" borderId="0" xfId="0" applyFont="1" applyAlignment="1">
      <alignment horizontal="left" vertical="center" wrapText="1"/>
    </xf>
    <xf numFmtId="0" fontId="21" fillId="0" borderId="0" xfId="0" applyFont="1" applyAlignment="1">
      <alignment vertical="center" wrapText="1"/>
    </xf>
    <xf numFmtId="0" fontId="0" fillId="0" borderId="4" xfId="0" applyBorder="1" applyAlignment="1">
      <alignment vertical="top" wrapText="1"/>
    </xf>
  </cellXfs>
  <cellStyles count="9">
    <cellStyle name="Encabezado 1" xfId="2" builtinId="16" customBuiltin="1"/>
    <cellStyle name="Hipervínculo" xfId="3" builtinId="8" hidden="1"/>
    <cellStyle name="Hipervínculo" xfId="5" builtinId="8" hidden="1"/>
    <cellStyle name="Hipervínculo" xfId="7" builtinId="8"/>
    <cellStyle name="Hipervínculo visitado" xfId="4" builtinId="9" hidden="1"/>
    <cellStyle name="Hipervínculo visitado" xfId="6" builtinId="9" hidden="1"/>
    <cellStyle name="Hipervínculo visitado" xfId="8" builtinId="9" hidden="1"/>
    <cellStyle name="Normal" xfId="0" builtinId="0" customBuiltin="1"/>
    <cellStyle name="Título" xfId="1" builtinId="15" customBuiltin="1"/>
  </cellStyles>
  <dxfs count="20">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alignment textRotation="0" wrapText="1" justifyLastLine="0" shrinkToFit="0"/>
    </dxf>
    <dxf>
      <font>
        <strike val="0"/>
        <outline val="0"/>
        <shadow val="0"/>
        <u val="none"/>
        <vertAlign val="baseline"/>
        <sz val="13"/>
        <color theme="4" tint="0.39991454817346722"/>
        <name val="Calibri"/>
        <scheme val="minor"/>
      </font>
      <alignment vertical="top" textRotation="0" wrapText="1" relativeIndent="0" justifyLastLine="0" shrinkToFit="0" readingOrder="0"/>
    </dxf>
    <dxf>
      <font>
        <strike val="0"/>
        <outline val="0"/>
        <shadow val="0"/>
        <u val="none"/>
        <vertAlign val="baseline"/>
        <sz val="13"/>
        <color theme="1"/>
        <name val="Calibri"/>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3"/>
        <color theme="4" tint="0.39991454817346722"/>
        <name val="Calibri"/>
        <scheme val="minor"/>
      </font>
      <numFmt numFmtId="164" formatCode="d/m/yy"/>
      <alignment horizontal="left" vertical="center" textRotation="0" wrapText="1" indent="0" justifyLastLine="0" shrinkToFit="0" readingOrder="0"/>
      <border diagonalUp="0" diagonalDown="0" outline="0">
        <right style="thin">
          <color theme="0" tint="-0.14993743705557422"/>
        </right>
      </border>
      <protection locked="0" hidden="0"/>
    </dxf>
    <dxf>
      <font>
        <strike val="0"/>
        <outline val="0"/>
        <shadow val="0"/>
        <u val="none"/>
        <vertAlign val="baseline"/>
        <sz val="13"/>
        <color theme="4" tint="0.39991454817346722"/>
        <name val="Calibri"/>
        <scheme val="minor"/>
      </font>
      <numFmt numFmtId="164" formatCode="d/m/yy"/>
      <alignment horizontal="general" vertical="top" textRotation="0" wrapText="1" relativeIndent="0" justifyLastLine="0" shrinkToFit="0" readingOrder="0"/>
      <border diagonalUp="0" diagonalDown="0" outline="0">
        <left style="thin">
          <color theme="0" tint="-0.14990691854609822"/>
        </left>
        <right/>
        <top/>
        <bottom/>
      </border>
    </dxf>
    <dxf>
      <font>
        <b val="0"/>
        <i val="0"/>
        <strike val="0"/>
        <condense val="0"/>
        <extend val="0"/>
        <outline val="0"/>
        <shadow val="0"/>
        <u val="none"/>
        <vertAlign val="baseline"/>
        <sz val="13"/>
        <color theme="4" tint="0.39991454817346722"/>
        <name val="Calibri"/>
        <scheme val="minor"/>
      </font>
      <alignment horizontal="center" vertical="center" textRotation="0" wrapText="1" indent="0" justifyLastLine="0" shrinkToFit="0" readingOrder="0"/>
      <border diagonalUp="0" diagonalDown="0" outline="0">
        <left style="thin">
          <color theme="0" tint="-0.14993743705557422"/>
        </left>
        <right style="thin">
          <color theme="0" tint="-0.14990691854609822"/>
        </right>
        <top/>
        <bottom/>
      </border>
    </dxf>
    <dxf>
      <font>
        <strike val="0"/>
        <outline val="0"/>
        <shadow val="0"/>
        <u val="none"/>
        <vertAlign val="baseline"/>
        <sz val="13"/>
        <color theme="4" tint="0.39991454817346722"/>
        <name val="Calibri"/>
        <scheme val="minor"/>
      </font>
      <alignment horizontal="general" vertical="center" textRotation="0" wrapText="1" indent="0" justifyLastLine="0" shrinkToFit="0" readingOrder="0"/>
      <border diagonalUp="0" diagonalDown="0" outline="0">
        <left/>
        <right style="thin">
          <color theme="0" tint="-0.14993743705557422"/>
        </right>
        <top/>
        <bottom/>
      </border>
    </dxf>
    <dxf>
      <alignment textRotation="0" wrapText="1" justifyLastLine="0" shrinkToFit="0"/>
    </dxf>
    <dxf>
      <font>
        <strike val="0"/>
        <outline val="0"/>
        <shadow val="0"/>
        <u val="none"/>
        <vertAlign val="baseline"/>
        <sz val="13"/>
        <color theme="4" tint="0.39991454817346722"/>
        <name val="Calibri"/>
        <scheme val="minor"/>
      </font>
      <alignment vertical="top" textRotation="0" wrapText="1" relativeIndent="0" justifyLastLine="0" shrinkToFit="0" readingOrder="0"/>
    </dxf>
    <dxf>
      <alignment textRotation="0" wrapText="1" justifyLastLine="0" shrinkToFit="0"/>
    </dxf>
    <dxf>
      <font>
        <color auto="1"/>
      </font>
      <fill>
        <patternFill>
          <bgColor theme="0" tint="-0.24994659260841701"/>
        </patternFill>
      </fill>
    </dxf>
    <dxf>
      <font>
        <color auto="1"/>
      </font>
      <fill>
        <patternFill>
          <bgColor theme="0" tint="-0.24994659260841701"/>
        </patternFill>
      </fill>
    </dxf>
    <dxf>
      <font>
        <b/>
        <i val="0"/>
        <color theme="3"/>
      </font>
    </dxf>
    <dxf>
      <font>
        <b/>
        <i val="0"/>
        <color theme="5"/>
      </font>
    </dxf>
    <dxf>
      <font>
        <b/>
        <i val="0"/>
        <color theme="4"/>
      </font>
      <border>
        <bottom style="thin">
          <color theme="2"/>
        </bottom>
      </border>
    </dxf>
    <dxf>
      <font>
        <b val="0"/>
        <i val="0"/>
        <color theme="3"/>
      </font>
      <border diagonalUp="0" diagonalDown="1">
        <left/>
        <right/>
        <top style="thin">
          <color theme="0" tint="-0.14996795556505021"/>
        </top>
        <bottom style="thin">
          <color theme="0" tint="-0.14996795556505021"/>
        </bottom>
        <diagonal style="thin">
          <color theme="2"/>
        </diagonal>
        <vertical/>
        <horizontal style="thin">
          <color theme="0" tint="-0.14996795556505021"/>
        </horizontal>
      </border>
    </dxf>
  </dxfs>
  <tableStyles count="1" defaultTableStyle="Task List" defaultPivotStyle="PivotStyleLight16">
    <tableStyle name="Task List" pivot="0" count="4" xr9:uid="{00000000-0011-0000-FFFF-FFFF00000000}">
      <tableStyleElement type="wholeTable" dxfId="19"/>
      <tableStyleElement type="headerRow" dxfId="18"/>
      <tableStyleElement type="totalRow" dxfId="17"/>
      <tableStyleElement type="firstColumn" dxfId="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b="1"/>
              <a:t>ÚS DEL</a:t>
            </a:r>
            <a:r>
              <a:rPr lang="es-ES" b="1" baseline="0"/>
              <a:t> SÒL I BIODIVERSITAT</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'ÚS SOL I BIODIVERSITAT'!$C$25:$C$29</c:f>
              <c:strCache>
                <c:ptCount val="5"/>
                <c:pt idx="0">
                  <c:v>SUPERFICIE</c:v>
                </c:pt>
                <c:pt idx="1">
                  <c:v>IMPACTE EN EL MEDI</c:v>
                </c:pt>
                <c:pt idx="2">
                  <c:v>CAPACITAT DE MILLORA</c:v>
                </c:pt>
                <c:pt idx="3">
                  <c:v>PROACTIVITAT ENVERS LA BIODIVERSITAT</c:v>
                </c:pt>
                <c:pt idx="4">
                  <c:v>PUNT DE VISTA DE LES PARTS INTERESSADES</c:v>
                </c:pt>
              </c:strCache>
            </c:strRef>
          </c:cat>
          <c:val>
            <c:numRef>
              <c:f>'ÚS SOL I BIODIVERSITAT'!$D$25:$D$29</c:f>
              <c:numCache>
                <c:formatCode>0</c:formatCode>
                <c:ptCount val="5"/>
                <c:pt idx="0">
                  <c:v>3</c:v>
                </c:pt>
                <c:pt idx="1">
                  <c:v>1</c:v>
                </c:pt>
                <c:pt idx="2">
                  <c:v>1</c:v>
                </c:pt>
                <c:pt idx="3">
                  <c:v>2</c:v>
                </c:pt>
                <c:pt idx="4">
                  <c:v>1</c:v>
                </c:pt>
              </c:numCache>
            </c:numRef>
          </c:val>
          <c:extLst>
            <c:ext xmlns:c16="http://schemas.microsoft.com/office/drawing/2014/chart" uri="{C3380CC4-5D6E-409C-BE32-E72D297353CC}">
              <c16:uniqueId val="{00000000-F80C-4546-9C9F-D5BD1F982C8C}"/>
            </c:ext>
          </c:extLst>
        </c:ser>
        <c:dLbls>
          <c:showLegendKey val="0"/>
          <c:showVal val="0"/>
          <c:showCatName val="0"/>
          <c:showSerName val="0"/>
          <c:showPercent val="0"/>
          <c:showBubbleSize val="0"/>
        </c:dLbls>
        <c:axId val="124900096"/>
        <c:axId val="124901632"/>
      </c:radarChart>
      <c:catAx>
        <c:axId val="124900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4901632"/>
        <c:crosses val="autoZero"/>
        <c:auto val="1"/>
        <c:lblAlgn val="ctr"/>
        <c:lblOffset val="100"/>
        <c:noMultiLvlLbl val="0"/>
      </c:catAx>
      <c:valAx>
        <c:axId val="124901632"/>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4900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EMISSIÓ DE GASOS A L'ATM</a:t>
            </a:r>
            <a:r>
              <a:rPr lang="es-ES" b="1"/>
              <a:t>OSFERA</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'EMISSIONS DE GASOS A L''ATMOSF'!$C$25:$C$29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'EMISSIONS DE GASOS A L''ATMOSF'!$D$25:$D$29</c:f>
              <c:numCache>
                <c:formatCode>0</c:formatCode>
                <c:ptCount val="5"/>
                <c:pt idx="0">
                  <c:v>1</c:v>
                </c:pt>
                <c:pt idx="1">
                  <c:v>3</c:v>
                </c:pt>
                <c:pt idx="2">
                  <c:v>1</c:v>
                </c:pt>
                <c:pt idx="3">
                  <c:v>1</c:v>
                </c:pt>
                <c:pt idx="4">
                  <c:v>1</c:v>
                </c:pt>
              </c:numCache>
            </c:numRef>
          </c:val>
          <c:extLst>
            <c:ext xmlns:c16="http://schemas.microsoft.com/office/drawing/2014/chart" uri="{C3380CC4-5D6E-409C-BE32-E72D297353CC}">
              <c16:uniqueId val="{00000000-AA39-41A0-8606-66B100599544}"/>
            </c:ext>
          </c:extLst>
        </c:ser>
        <c:dLbls>
          <c:showLegendKey val="0"/>
          <c:showVal val="0"/>
          <c:showCatName val="0"/>
          <c:showSerName val="0"/>
          <c:showPercent val="0"/>
          <c:showBubbleSize val="0"/>
        </c:dLbls>
        <c:axId val="128978304"/>
        <c:axId val="128988288"/>
      </c:radarChart>
      <c:catAx>
        <c:axId val="128978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8988288"/>
        <c:crosses val="autoZero"/>
        <c:auto val="1"/>
        <c:lblAlgn val="ctr"/>
        <c:lblOffset val="100"/>
        <c:noMultiLvlLbl val="0"/>
      </c:catAx>
      <c:valAx>
        <c:axId val="128988288"/>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897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 b="1"/>
              <a:t>GASOS REFRIGERANTS</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'GASOS REFRIGERANTS'!$C$25:$C$29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'GASOS REFRIGERANTS'!$D$25:$D$29</c:f>
              <c:numCache>
                <c:formatCode>0</c:formatCode>
                <c:ptCount val="5"/>
                <c:pt idx="0">
                  <c:v>2</c:v>
                </c:pt>
                <c:pt idx="1">
                  <c:v>2</c:v>
                </c:pt>
                <c:pt idx="2">
                  <c:v>1</c:v>
                </c:pt>
                <c:pt idx="3">
                  <c:v>1</c:v>
                </c:pt>
                <c:pt idx="4">
                  <c:v>2</c:v>
                </c:pt>
              </c:numCache>
            </c:numRef>
          </c:val>
          <c:extLst>
            <c:ext xmlns:c16="http://schemas.microsoft.com/office/drawing/2014/chart" uri="{C3380CC4-5D6E-409C-BE32-E72D297353CC}">
              <c16:uniqueId val="{00000000-B073-4343-93C7-2C52754D57BE}"/>
            </c:ext>
          </c:extLst>
        </c:ser>
        <c:dLbls>
          <c:showLegendKey val="0"/>
          <c:showVal val="0"/>
          <c:showCatName val="0"/>
          <c:showSerName val="0"/>
          <c:showPercent val="0"/>
          <c:showBubbleSize val="0"/>
        </c:dLbls>
        <c:axId val="129135744"/>
        <c:axId val="129137280"/>
      </c:radarChart>
      <c:catAx>
        <c:axId val="12913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137280"/>
        <c:crosses val="autoZero"/>
        <c:auto val="1"/>
        <c:lblAlgn val="ctr"/>
        <c:lblOffset val="100"/>
        <c:noMultiLvlLbl val="0"/>
      </c:catAx>
      <c:valAx>
        <c:axId val="129137280"/>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13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SOROLL I VIBRACIONS</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'SOROLL VIBRACIONS'!$C$25:$C$29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'SOROLL VIBRACIONS'!$D$25:$D$29</c:f>
              <c:numCache>
                <c:formatCode>0</c:formatCode>
                <c:ptCount val="5"/>
                <c:pt idx="0">
                  <c:v>3</c:v>
                </c:pt>
                <c:pt idx="1">
                  <c:v>1</c:v>
                </c:pt>
                <c:pt idx="2">
                  <c:v>1</c:v>
                </c:pt>
                <c:pt idx="3">
                  <c:v>1</c:v>
                </c:pt>
                <c:pt idx="4">
                  <c:v>2</c:v>
                </c:pt>
              </c:numCache>
            </c:numRef>
          </c:val>
          <c:extLst>
            <c:ext xmlns:c16="http://schemas.microsoft.com/office/drawing/2014/chart" uri="{C3380CC4-5D6E-409C-BE32-E72D297353CC}">
              <c16:uniqueId val="{00000000-EEA9-46BB-8D41-5366917A45A3}"/>
            </c:ext>
          </c:extLst>
        </c:ser>
        <c:dLbls>
          <c:showLegendKey val="0"/>
          <c:showVal val="0"/>
          <c:showCatName val="0"/>
          <c:showSerName val="0"/>
          <c:showPercent val="0"/>
          <c:showBubbleSize val="0"/>
        </c:dLbls>
        <c:axId val="128801792"/>
        <c:axId val="128807680"/>
      </c:radarChart>
      <c:catAx>
        <c:axId val="128801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8807680"/>
        <c:crosses val="autoZero"/>
        <c:auto val="1"/>
        <c:lblAlgn val="ctr"/>
        <c:lblOffset val="100"/>
        <c:noMultiLvlLbl val="0"/>
      </c:catAx>
      <c:valAx>
        <c:axId val="128807680"/>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8801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OLORS</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OLORS!$C$25:$C$29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OLORS!$D$25:$D$29</c:f>
              <c:numCache>
                <c:formatCode>0</c:formatCode>
                <c:ptCount val="5"/>
                <c:pt idx="0">
                  <c:v>3</c:v>
                </c:pt>
                <c:pt idx="1">
                  <c:v>3</c:v>
                </c:pt>
                <c:pt idx="2">
                  <c:v>1</c:v>
                </c:pt>
                <c:pt idx="3">
                  <c:v>1</c:v>
                </c:pt>
                <c:pt idx="4">
                  <c:v>1</c:v>
                </c:pt>
              </c:numCache>
            </c:numRef>
          </c:val>
          <c:extLst>
            <c:ext xmlns:c16="http://schemas.microsoft.com/office/drawing/2014/chart" uri="{C3380CC4-5D6E-409C-BE32-E72D297353CC}">
              <c16:uniqueId val="{00000000-EEA9-46BB-8D41-5366917A45A3}"/>
            </c:ext>
          </c:extLst>
        </c:ser>
        <c:dLbls>
          <c:showLegendKey val="0"/>
          <c:showVal val="0"/>
          <c:showCatName val="0"/>
          <c:showSerName val="0"/>
          <c:showPercent val="0"/>
          <c:showBubbleSize val="0"/>
        </c:dLbls>
        <c:axId val="129066112"/>
        <c:axId val="129067648"/>
      </c:radarChart>
      <c:catAx>
        <c:axId val="129066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067648"/>
        <c:crosses val="autoZero"/>
        <c:auto val="1"/>
        <c:lblAlgn val="ctr"/>
        <c:lblOffset val="100"/>
        <c:noMultiLvlLbl val="0"/>
      </c:catAx>
      <c:valAx>
        <c:axId val="129067648"/>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06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CONTAMINACIÓ LLUMINOSA</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'CONTAMINACIÓ LLUMINOSA'!$C$25:$C$29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'CONTAMINACIÓ LLUMINOSA'!$D$25:$D$29</c:f>
              <c:numCache>
                <c:formatCode>0</c:formatCode>
                <c:ptCount val="5"/>
                <c:pt idx="0">
                  <c:v>3</c:v>
                </c:pt>
                <c:pt idx="1">
                  <c:v>2</c:v>
                </c:pt>
                <c:pt idx="2">
                  <c:v>1</c:v>
                </c:pt>
                <c:pt idx="3">
                  <c:v>1</c:v>
                </c:pt>
                <c:pt idx="4">
                  <c:v>1</c:v>
                </c:pt>
              </c:numCache>
            </c:numRef>
          </c:val>
          <c:extLst>
            <c:ext xmlns:c16="http://schemas.microsoft.com/office/drawing/2014/chart" uri="{C3380CC4-5D6E-409C-BE32-E72D297353CC}">
              <c16:uniqueId val="{00000000-9387-4E0B-9470-80E23B7609AC}"/>
            </c:ext>
          </c:extLst>
        </c:ser>
        <c:dLbls>
          <c:showLegendKey val="0"/>
          <c:showVal val="0"/>
          <c:showCatName val="0"/>
          <c:showSerName val="0"/>
          <c:showPercent val="0"/>
          <c:showBubbleSize val="0"/>
        </c:dLbls>
        <c:axId val="129219584"/>
        <c:axId val="129225472"/>
      </c:radarChart>
      <c:catAx>
        <c:axId val="12921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225472"/>
        <c:crosses val="autoZero"/>
        <c:auto val="1"/>
        <c:lblAlgn val="ctr"/>
        <c:lblOffset val="100"/>
        <c:noMultiLvlLbl val="0"/>
      </c:catAx>
      <c:valAx>
        <c:axId val="129225472"/>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219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AIG</a:t>
            </a:r>
            <a:r>
              <a:rPr lang="es-ES" b="1"/>
              <a:t>ÜES RESIDUALS</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'AIGÜES RESIDUALS'!$C$25:$C$29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'AIGÜES RESIDUALS'!$D$25:$D$29</c:f>
              <c:numCache>
                <c:formatCode>0</c:formatCode>
                <c:ptCount val="5"/>
                <c:pt idx="0">
                  <c:v>2</c:v>
                </c:pt>
                <c:pt idx="1">
                  <c:v>1</c:v>
                </c:pt>
                <c:pt idx="2">
                  <c:v>1</c:v>
                </c:pt>
                <c:pt idx="3">
                  <c:v>1</c:v>
                </c:pt>
                <c:pt idx="4">
                  <c:v>1</c:v>
                </c:pt>
              </c:numCache>
            </c:numRef>
          </c:val>
          <c:extLst>
            <c:ext xmlns:c16="http://schemas.microsoft.com/office/drawing/2014/chart" uri="{C3380CC4-5D6E-409C-BE32-E72D297353CC}">
              <c16:uniqueId val="{00000000-119C-44DD-B5DE-F1CDF2EF8586}"/>
            </c:ext>
          </c:extLst>
        </c:ser>
        <c:dLbls>
          <c:showLegendKey val="0"/>
          <c:showVal val="0"/>
          <c:showCatName val="0"/>
          <c:showSerName val="0"/>
          <c:showPercent val="0"/>
          <c:showBubbleSize val="0"/>
        </c:dLbls>
        <c:axId val="129426176"/>
        <c:axId val="129427712"/>
      </c:radarChart>
      <c:catAx>
        <c:axId val="129426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427712"/>
        <c:crosses val="autoZero"/>
        <c:auto val="1"/>
        <c:lblAlgn val="ctr"/>
        <c:lblOffset val="100"/>
        <c:noMultiLvlLbl val="0"/>
      </c:catAx>
      <c:valAx>
        <c:axId val="129427712"/>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426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REBUIG</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REBUIG!$C$25:$C$29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REBUIG!$D$25:$D$29</c:f>
              <c:numCache>
                <c:formatCode>0</c:formatCode>
                <c:ptCount val="5"/>
                <c:pt idx="0">
                  <c:v>1</c:v>
                </c:pt>
                <c:pt idx="1">
                  <c:v>2</c:v>
                </c:pt>
                <c:pt idx="2">
                  <c:v>1</c:v>
                </c:pt>
                <c:pt idx="3">
                  <c:v>1</c:v>
                </c:pt>
                <c:pt idx="4">
                  <c:v>1</c:v>
                </c:pt>
              </c:numCache>
            </c:numRef>
          </c:val>
          <c:extLst>
            <c:ext xmlns:c16="http://schemas.microsoft.com/office/drawing/2014/chart" uri="{C3380CC4-5D6E-409C-BE32-E72D297353CC}">
              <c16:uniqueId val="{00000000-1887-4741-98F1-852714ABA20B}"/>
            </c:ext>
          </c:extLst>
        </c:ser>
        <c:dLbls>
          <c:showLegendKey val="0"/>
          <c:showVal val="0"/>
          <c:showCatName val="0"/>
          <c:showSerName val="0"/>
          <c:showPercent val="0"/>
          <c:showBubbleSize val="0"/>
        </c:dLbls>
        <c:axId val="129489152"/>
        <c:axId val="129499136"/>
      </c:radarChart>
      <c:catAx>
        <c:axId val="129489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499136"/>
        <c:crosses val="autoZero"/>
        <c:auto val="1"/>
        <c:lblAlgn val="ctr"/>
        <c:lblOffset val="100"/>
        <c:noMultiLvlLbl val="0"/>
      </c:catAx>
      <c:valAx>
        <c:axId val="129499136"/>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489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RESIDUS DE PAPER I CARTRÓ</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 PAPER'!$C$25:$C$29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'RESIDU PAPER'!$D$25:$D$29</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0-F17F-4806-A62E-4B3A64338047}"/>
            </c:ext>
          </c:extLst>
        </c:ser>
        <c:dLbls>
          <c:showLegendKey val="0"/>
          <c:showVal val="0"/>
          <c:showCatName val="0"/>
          <c:showSerName val="0"/>
          <c:showPercent val="0"/>
          <c:showBubbleSize val="0"/>
        </c:dLbls>
        <c:axId val="129556480"/>
        <c:axId val="129558016"/>
      </c:radarChart>
      <c:catAx>
        <c:axId val="129556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558016"/>
        <c:crosses val="autoZero"/>
        <c:auto val="1"/>
        <c:lblAlgn val="ctr"/>
        <c:lblOffset val="100"/>
        <c:noMultiLvlLbl val="0"/>
      </c:catAx>
      <c:valAx>
        <c:axId val="129558016"/>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55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RESIDUS DE LLOTS</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 PAPER'!$C$25:$C$29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'RESIDU PAPER'!$D$25:$D$29</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0-D496-493C-A5A9-789FA8126A2D}"/>
            </c:ext>
          </c:extLst>
        </c:ser>
        <c:dLbls>
          <c:showLegendKey val="0"/>
          <c:showVal val="0"/>
          <c:showCatName val="0"/>
          <c:showSerName val="0"/>
          <c:showPercent val="0"/>
          <c:showBubbleSize val="0"/>
        </c:dLbls>
        <c:axId val="129771392"/>
        <c:axId val="129772928"/>
      </c:radarChart>
      <c:catAx>
        <c:axId val="129771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772928"/>
        <c:crosses val="autoZero"/>
        <c:auto val="1"/>
        <c:lblAlgn val="ctr"/>
        <c:lblOffset val="100"/>
        <c:noMultiLvlLbl val="0"/>
      </c:catAx>
      <c:valAx>
        <c:axId val="129772928"/>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77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RESIDUS DE OLI VEGETAL</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 PAPER'!$C$25:$C$29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'RESIDU PAPER'!$D$25:$D$29</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0-95BA-48FD-88BC-4BBE90CF18A0}"/>
            </c:ext>
          </c:extLst>
        </c:ser>
        <c:dLbls>
          <c:showLegendKey val="0"/>
          <c:showVal val="0"/>
          <c:showCatName val="0"/>
          <c:showSerName val="0"/>
          <c:showPercent val="0"/>
          <c:showBubbleSize val="0"/>
        </c:dLbls>
        <c:axId val="129813888"/>
        <c:axId val="129819776"/>
      </c:radarChart>
      <c:catAx>
        <c:axId val="129813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819776"/>
        <c:crosses val="autoZero"/>
        <c:auto val="1"/>
        <c:lblAlgn val="ctr"/>
        <c:lblOffset val="100"/>
        <c:noMultiLvlLbl val="0"/>
      </c:catAx>
      <c:valAx>
        <c:axId val="129819776"/>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813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CONSUM D'ELECTRICITAT</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 ELECTRICITAT'!$C$25:$C$29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'CONSUM ELECTRICITAT'!$D$25:$D$29</c:f>
              <c:numCache>
                <c:formatCode>0</c:formatCode>
                <c:ptCount val="5"/>
                <c:pt idx="0">
                  <c:v>1</c:v>
                </c:pt>
                <c:pt idx="1">
                  <c:v>3</c:v>
                </c:pt>
                <c:pt idx="2">
                  <c:v>2</c:v>
                </c:pt>
                <c:pt idx="3">
                  <c:v>1</c:v>
                </c:pt>
                <c:pt idx="4">
                  <c:v>3</c:v>
                </c:pt>
              </c:numCache>
            </c:numRef>
          </c:val>
          <c:extLst>
            <c:ext xmlns:c16="http://schemas.microsoft.com/office/drawing/2014/chart" uri="{C3380CC4-5D6E-409C-BE32-E72D297353CC}">
              <c16:uniqueId val="{00000000-B212-484F-8871-9D833DDAC5F5}"/>
            </c:ext>
          </c:extLst>
        </c:ser>
        <c:dLbls>
          <c:showLegendKey val="0"/>
          <c:showVal val="0"/>
          <c:showCatName val="0"/>
          <c:showSerName val="0"/>
          <c:showPercent val="0"/>
          <c:showBubbleSize val="0"/>
        </c:dLbls>
        <c:axId val="116484352"/>
        <c:axId val="116502528"/>
      </c:radarChart>
      <c:catAx>
        <c:axId val="116484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16502528"/>
        <c:crosses val="autoZero"/>
        <c:auto val="1"/>
        <c:lblAlgn val="ctr"/>
        <c:lblOffset val="100"/>
        <c:noMultiLvlLbl val="0"/>
      </c:catAx>
      <c:valAx>
        <c:axId val="116502528"/>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1648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RESIDUS APARELLS ELÈCTRICS I ELECTRÒNICS</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'RAEE''S'!$C$25:$C$29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'RAEE''S'!$D$25:$D$29</c:f>
              <c:numCache>
                <c:formatCode>0</c:formatCode>
                <c:ptCount val="5"/>
                <c:pt idx="0">
                  <c:v>3</c:v>
                </c:pt>
                <c:pt idx="1">
                  <c:v>3</c:v>
                </c:pt>
                <c:pt idx="2">
                  <c:v>1</c:v>
                </c:pt>
                <c:pt idx="3">
                  <c:v>1</c:v>
                </c:pt>
                <c:pt idx="4">
                  <c:v>1</c:v>
                </c:pt>
              </c:numCache>
            </c:numRef>
          </c:val>
          <c:extLst>
            <c:ext xmlns:c16="http://schemas.microsoft.com/office/drawing/2014/chart" uri="{C3380CC4-5D6E-409C-BE32-E72D297353CC}">
              <c16:uniqueId val="{00000000-5DCB-46A8-9A3B-58535F20A129}"/>
            </c:ext>
          </c:extLst>
        </c:ser>
        <c:dLbls>
          <c:showLegendKey val="0"/>
          <c:showVal val="0"/>
          <c:showCatName val="0"/>
          <c:showSerName val="0"/>
          <c:showPercent val="0"/>
          <c:showBubbleSize val="0"/>
        </c:dLbls>
        <c:axId val="130946176"/>
        <c:axId val="130947712"/>
      </c:radarChart>
      <c:catAx>
        <c:axId val="130946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0947712"/>
        <c:crosses val="autoZero"/>
        <c:auto val="1"/>
        <c:lblAlgn val="ctr"/>
        <c:lblOffset val="100"/>
        <c:noMultiLvlLbl val="0"/>
      </c:catAx>
      <c:valAx>
        <c:axId val="130947712"/>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30946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RESIDUS VIDRE</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'RESIDUS VIDRE'!$C$25:$C$29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'RESIDUS VIDRE'!$D$25:$D$29</c:f>
              <c:numCache>
                <c:formatCode>0</c:formatCode>
                <c:ptCount val="5"/>
                <c:pt idx="0">
                  <c:v>2</c:v>
                </c:pt>
                <c:pt idx="1">
                  <c:v>2</c:v>
                </c:pt>
                <c:pt idx="2">
                  <c:v>1</c:v>
                </c:pt>
                <c:pt idx="3">
                  <c:v>1</c:v>
                </c:pt>
                <c:pt idx="4">
                  <c:v>1</c:v>
                </c:pt>
              </c:numCache>
            </c:numRef>
          </c:val>
          <c:extLst>
            <c:ext xmlns:c16="http://schemas.microsoft.com/office/drawing/2014/chart" uri="{C3380CC4-5D6E-409C-BE32-E72D297353CC}">
              <c16:uniqueId val="{00000000-5E69-4000-A6A2-041C7C50E209}"/>
            </c:ext>
          </c:extLst>
        </c:ser>
        <c:dLbls>
          <c:showLegendKey val="0"/>
          <c:showVal val="0"/>
          <c:showCatName val="0"/>
          <c:showSerName val="0"/>
          <c:showPercent val="0"/>
          <c:showBubbleSize val="0"/>
        </c:dLbls>
        <c:axId val="129305216"/>
        <c:axId val="129315200"/>
      </c:radarChart>
      <c:catAx>
        <c:axId val="129305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9315200"/>
        <c:crosses val="autoZero"/>
        <c:auto val="1"/>
        <c:lblAlgn val="ctr"/>
        <c:lblOffset val="100"/>
        <c:noMultiLvlLbl val="0"/>
      </c:catAx>
      <c:valAx>
        <c:axId val="129315200"/>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9305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22" l="0.70000000000000062" r="0.70000000000000062" t="0.750000000000002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RESIDUS ENVASOS PERILLOSOS</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 ENVASOS PERILLOSOS'!$C$25:$C$29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'RESIDU ENVASOS PERILLOSOS'!$D$25:$D$29</c:f>
              <c:numCache>
                <c:formatCode>0</c:formatCode>
                <c:ptCount val="5"/>
                <c:pt idx="0">
                  <c:v>1</c:v>
                </c:pt>
                <c:pt idx="1">
                  <c:v>3</c:v>
                </c:pt>
                <c:pt idx="2">
                  <c:v>1</c:v>
                </c:pt>
                <c:pt idx="3">
                  <c:v>1</c:v>
                </c:pt>
                <c:pt idx="4">
                  <c:v>1</c:v>
                </c:pt>
              </c:numCache>
            </c:numRef>
          </c:val>
          <c:extLst>
            <c:ext xmlns:c16="http://schemas.microsoft.com/office/drawing/2014/chart" uri="{C3380CC4-5D6E-409C-BE32-E72D297353CC}">
              <c16:uniqueId val="{00000000-6A18-4C82-82CB-B0840DC16CCC}"/>
            </c:ext>
          </c:extLst>
        </c:ser>
        <c:dLbls>
          <c:showLegendKey val="0"/>
          <c:showVal val="0"/>
          <c:showCatName val="0"/>
          <c:showSerName val="0"/>
          <c:showPercent val="0"/>
          <c:showBubbleSize val="0"/>
        </c:dLbls>
        <c:axId val="131363200"/>
        <c:axId val="131364736"/>
      </c:radarChart>
      <c:catAx>
        <c:axId val="131363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1364736"/>
        <c:crosses val="autoZero"/>
        <c:auto val="1"/>
        <c:lblAlgn val="ctr"/>
        <c:lblOffset val="100"/>
        <c:noMultiLvlLbl val="0"/>
      </c:catAx>
      <c:valAx>
        <c:axId val="131364736"/>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3136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44" l="0.70000000000000062" r="0.70000000000000062" t="0.750000000000002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 - PILES</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'RESIDUS PILES'!$C$25:$C$29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'RESIDUS PILES'!$D$25:$D$29</c:f>
              <c:numCache>
                <c:formatCode>0</c:formatCode>
                <c:ptCount val="5"/>
                <c:pt idx="0">
                  <c:v>2</c:v>
                </c:pt>
                <c:pt idx="1">
                  <c:v>3</c:v>
                </c:pt>
                <c:pt idx="2">
                  <c:v>1</c:v>
                </c:pt>
                <c:pt idx="3">
                  <c:v>1</c:v>
                </c:pt>
                <c:pt idx="4">
                  <c:v>1</c:v>
                </c:pt>
              </c:numCache>
            </c:numRef>
          </c:val>
          <c:extLst>
            <c:ext xmlns:c16="http://schemas.microsoft.com/office/drawing/2014/chart" uri="{C3380CC4-5D6E-409C-BE32-E72D297353CC}">
              <c16:uniqueId val="{00000000-C2FD-4332-9398-9AF1895F741F}"/>
            </c:ext>
          </c:extLst>
        </c:ser>
        <c:dLbls>
          <c:showLegendKey val="0"/>
          <c:showVal val="0"/>
          <c:showCatName val="0"/>
          <c:showSerName val="0"/>
          <c:showPercent val="0"/>
          <c:showBubbleSize val="0"/>
        </c:dLbls>
        <c:axId val="131417984"/>
        <c:axId val="131419520"/>
      </c:radarChart>
      <c:catAx>
        <c:axId val="131417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1419520"/>
        <c:crosses val="autoZero"/>
        <c:auto val="1"/>
        <c:lblAlgn val="ctr"/>
        <c:lblOffset val="100"/>
        <c:noMultiLvlLbl val="0"/>
      </c:catAx>
      <c:valAx>
        <c:axId val="131419520"/>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31417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RESIDUS - FLUORESCENTS</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 FLUORESCENTS'!$C$25:$C$29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'RESIDU FLUORESCENTS'!$D$25:$D$29</c:f>
              <c:numCache>
                <c:formatCode>0</c:formatCode>
                <c:ptCount val="5"/>
                <c:pt idx="0">
                  <c:v>1</c:v>
                </c:pt>
                <c:pt idx="1">
                  <c:v>2</c:v>
                </c:pt>
                <c:pt idx="2">
                  <c:v>1</c:v>
                </c:pt>
                <c:pt idx="3">
                  <c:v>1</c:v>
                </c:pt>
                <c:pt idx="4">
                  <c:v>1</c:v>
                </c:pt>
              </c:numCache>
            </c:numRef>
          </c:val>
          <c:extLst>
            <c:ext xmlns:c16="http://schemas.microsoft.com/office/drawing/2014/chart" uri="{C3380CC4-5D6E-409C-BE32-E72D297353CC}">
              <c16:uniqueId val="{00000000-70A3-45FF-B6CB-33CD1CE9B4FD}"/>
            </c:ext>
          </c:extLst>
        </c:ser>
        <c:dLbls>
          <c:showLegendKey val="0"/>
          <c:showVal val="0"/>
          <c:showCatName val="0"/>
          <c:showSerName val="0"/>
          <c:showPercent val="0"/>
          <c:showBubbleSize val="0"/>
        </c:dLbls>
        <c:axId val="131810048"/>
        <c:axId val="131811584"/>
      </c:radarChart>
      <c:catAx>
        <c:axId val="131810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1811584"/>
        <c:crosses val="autoZero"/>
        <c:auto val="1"/>
        <c:lblAlgn val="ctr"/>
        <c:lblOffset val="100"/>
        <c:noMultiLvlLbl val="0"/>
      </c:catAx>
      <c:valAx>
        <c:axId val="131811584"/>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31810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RESIDU</a:t>
            </a:r>
            <a:r>
              <a:rPr lang="es-ES_tradnl" b="1" baseline="0"/>
              <a:t> D'OBRA</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 D''OBRA'!$C$25:$C$29</c:f>
              <c:strCache>
                <c:ptCount val="5"/>
                <c:pt idx="0">
                  <c:v>VOLUM/QUANTITAT/FREQÜÈNCIA</c:v>
                </c:pt>
                <c:pt idx="1">
                  <c:v>PERILLOSITAT / IMPACTE EN EL MEDI</c:v>
                </c:pt>
                <c:pt idx="2">
                  <c:v>CAPACITAT DE MILLORA</c:v>
                </c:pt>
                <c:pt idx="3">
                  <c:v>COMPLIMENT LEGAL I D'ALTRES REQUISITS</c:v>
                </c:pt>
                <c:pt idx="4">
                  <c:v>PUNT DE VISTA DE LES PARTS INTERESSADES</c:v>
                </c:pt>
              </c:strCache>
            </c:strRef>
          </c:cat>
          <c:val>
            <c:numRef>
              <c:f>'RESIDU D''OBRA'!$D$25:$D$29</c:f>
              <c:numCache>
                <c:formatCode>0</c:formatCode>
                <c:ptCount val="5"/>
                <c:pt idx="0">
                  <c:v>3</c:v>
                </c:pt>
                <c:pt idx="1">
                  <c:v>2</c:v>
                </c:pt>
                <c:pt idx="2">
                  <c:v>1</c:v>
                </c:pt>
                <c:pt idx="3">
                  <c:v>1</c:v>
                </c:pt>
                <c:pt idx="4">
                  <c:v>1</c:v>
                </c:pt>
              </c:numCache>
            </c:numRef>
          </c:val>
          <c:extLst>
            <c:ext xmlns:c16="http://schemas.microsoft.com/office/drawing/2014/chart" uri="{C3380CC4-5D6E-409C-BE32-E72D297353CC}">
              <c16:uniqueId val="{00000000-D86E-4D51-825B-4059B18BD15C}"/>
            </c:ext>
          </c:extLst>
        </c:ser>
        <c:dLbls>
          <c:showLegendKey val="0"/>
          <c:showVal val="0"/>
          <c:showCatName val="0"/>
          <c:showSerName val="0"/>
          <c:showPercent val="0"/>
          <c:showBubbleSize val="0"/>
        </c:dLbls>
        <c:axId val="131810048"/>
        <c:axId val="131811584"/>
      </c:radarChart>
      <c:catAx>
        <c:axId val="131810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1811584"/>
        <c:crosses val="autoZero"/>
        <c:auto val="1"/>
        <c:lblAlgn val="ctr"/>
        <c:lblOffset val="100"/>
        <c:noMultiLvlLbl val="0"/>
      </c:catAx>
      <c:valAx>
        <c:axId val="131811584"/>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31810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ASPECTES</a:t>
            </a:r>
            <a:r>
              <a:rPr lang="es-ES_tradnl" b="1" baseline="0"/>
              <a:t> RELACIONATS AMB TERCERS</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'ASPECTES PROD TERCERS'!$C$25:$C$29</c:f>
              <c:strCache>
                <c:ptCount val="5"/>
                <c:pt idx="0">
                  <c:v>RELLEVÀNCIA AMBIENTAL</c:v>
                </c:pt>
                <c:pt idx="1">
                  <c:v>RISCOS I OPORTUNITATS</c:v>
                </c:pt>
                <c:pt idx="2">
                  <c:v>CRITERIS AMBIENTALS</c:v>
                </c:pt>
                <c:pt idx="3">
                  <c:v>CAPACITAT D'INCIDÈNCIA</c:v>
                </c:pt>
                <c:pt idx="4">
                  <c:v>CONTROL</c:v>
                </c:pt>
              </c:strCache>
            </c:strRef>
          </c:cat>
          <c:val>
            <c:numRef>
              <c:f>'ASPECTES PROD TERCERS'!$D$25:$D$29</c:f>
              <c:numCache>
                <c:formatCode>0</c:formatCode>
                <c:ptCount val="5"/>
                <c:pt idx="0">
                  <c:v>1</c:v>
                </c:pt>
                <c:pt idx="1">
                  <c:v>2</c:v>
                </c:pt>
                <c:pt idx="2">
                  <c:v>2</c:v>
                </c:pt>
                <c:pt idx="3">
                  <c:v>1</c:v>
                </c:pt>
                <c:pt idx="4">
                  <c:v>2</c:v>
                </c:pt>
              </c:numCache>
            </c:numRef>
          </c:val>
          <c:extLst>
            <c:ext xmlns:c16="http://schemas.microsoft.com/office/drawing/2014/chart" uri="{C3380CC4-5D6E-409C-BE32-E72D297353CC}">
              <c16:uniqueId val="{00000000-1128-4AE5-B0DC-0BD1F32E65CB}"/>
            </c:ext>
          </c:extLst>
        </c:ser>
        <c:dLbls>
          <c:showLegendKey val="0"/>
          <c:showVal val="0"/>
          <c:showCatName val="0"/>
          <c:showSerName val="0"/>
          <c:showPercent val="0"/>
          <c:showBubbleSize val="0"/>
        </c:dLbls>
        <c:axId val="131913984"/>
        <c:axId val="131915776"/>
      </c:radarChart>
      <c:catAx>
        <c:axId val="131913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1915776"/>
        <c:crosses val="autoZero"/>
        <c:auto val="1"/>
        <c:lblAlgn val="ctr"/>
        <c:lblOffset val="100"/>
        <c:noMultiLvlLbl val="0"/>
      </c:catAx>
      <c:valAx>
        <c:axId val="131915776"/>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3191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AGENTS</a:t>
            </a:r>
            <a:r>
              <a:rPr lang="es-ES_tradnl" b="1" baseline="0"/>
              <a:t> DE CANVI</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'AGENTS DE CANVI'!$C$25:$C$29</c:f>
              <c:strCache>
                <c:ptCount val="5"/>
                <c:pt idx="0">
                  <c:v>CAPACITAT D'INCIDIR EN CLIENT/USUÀRI</c:v>
                </c:pt>
                <c:pt idx="1">
                  <c:v>CAPACITAT D'INCIDIR EN EL SECTOR</c:v>
                </c:pt>
                <c:pt idx="2">
                  <c:v>INCIDÈNCIA EN LA CADENA DE VALOR</c:v>
                </c:pt>
                <c:pt idx="3">
                  <c:v>CAPACITAT D'INCIDIR EN EL MERCAT</c:v>
                </c:pt>
                <c:pt idx="4">
                  <c:v>INCIDÈNCIA EN LA SOCIETAT</c:v>
                </c:pt>
              </c:strCache>
            </c:strRef>
          </c:cat>
          <c:val>
            <c:numRef>
              <c:f>'AGENTS DE CANVI'!$D$25:$D$29</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0-389E-4330-8D28-56E1C50A448E}"/>
            </c:ext>
          </c:extLst>
        </c:ser>
        <c:dLbls>
          <c:showLegendKey val="0"/>
          <c:showVal val="0"/>
          <c:showCatName val="0"/>
          <c:showSerName val="0"/>
          <c:showPercent val="0"/>
          <c:showBubbleSize val="0"/>
        </c:dLbls>
        <c:axId val="131960832"/>
        <c:axId val="131962368"/>
      </c:radarChart>
      <c:catAx>
        <c:axId val="1319608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1962368"/>
        <c:crosses val="autoZero"/>
        <c:auto val="1"/>
        <c:lblAlgn val="ctr"/>
        <c:lblOffset val="100"/>
        <c:noMultiLvlLbl val="0"/>
      </c:catAx>
      <c:valAx>
        <c:axId val="131962368"/>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3196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RESUM</a:t>
            </a:r>
            <a:r>
              <a:rPr lang="es-ES_tradnl" b="1" baseline="0"/>
              <a:t> ASPECTES AMBIENTALS </a:t>
            </a:r>
          </a:p>
          <a:p>
            <a:pPr>
              <a:defRPr sz="1400" b="1" i="0" u="none" strike="noStrike" kern="1200" spc="0" baseline="0">
                <a:solidFill>
                  <a:schemeClr val="tx1">
                    <a:lumMod val="65000"/>
                    <a:lumOff val="35000"/>
                  </a:schemeClr>
                </a:solidFill>
                <a:latin typeface="+mn-lt"/>
                <a:ea typeface="+mn-ea"/>
                <a:cs typeface="+mn-cs"/>
              </a:defRPr>
            </a:pPr>
            <a:r>
              <a:rPr lang="es-ES_tradnl" b="1" baseline="0"/>
              <a:t> </a:t>
            </a:r>
            <a:r>
              <a:rPr lang="es-ES_tradnl" b="1" baseline="0">
                <a:solidFill>
                  <a:srgbClr val="FF0000"/>
                </a:solidFill>
              </a:rPr>
              <a:t>(Significatius =&gt;10)</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cat>
            <c:strRef>
              <c:f>RESUM!$B$3:$B$24</c:f>
              <c:strCache>
                <c:ptCount val="22"/>
                <c:pt idx="0">
                  <c:v>ÚS DEL SÒL I BIODIVERSITAT</c:v>
                </c:pt>
                <c:pt idx="1">
                  <c:v>CONSUM D'ENERGIA ELÈCTRICA</c:v>
                </c:pt>
                <c:pt idx="2">
                  <c:v>CONSUM DE GAS</c:v>
                </c:pt>
                <c:pt idx="3">
                  <c:v>CONSUM DE GASOIL</c:v>
                </c:pt>
                <c:pt idx="4">
                  <c:v>CONSUM D'AIGUA</c:v>
                </c:pt>
                <c:pt idx="5">
                  <c:v>CONSUM DE PRODUCTES QUÍMICS</c:v>
                </c:pt>
                <c:pt idx="6">
                  <c:v>CONSUM DE TÒNER</c:v>
                </c:pt>
                <c:pt idx="7">
                  <c:v>CONSUM DE PAPER</c:v>
                </c:pt>
                <c:pt idx="8">
                  <c:v>EMISSIÓ DE GASOS A L'ATMOSFERA</c:v>
                </c:pt>
                <c:pt idx="9">
                  <c:v>GASOS REFRIGERANTS</c:v>
                </c:pt>
                <c:pt idx="10">
                  <c:v>EMISSIÓ DE SOROLL I VIBRACIONS</c:v>
                </c:pt>
                <c:pt idx="11">
                  <c:v>EMISSIÓ D'OLORS</c:v>
                </c:pt>
                <c:pt idx="12">
                  <c:v>CONTAMINACIÓ LLUMINOSA</c:v>
                </c:pt>
                <c:pt idx="13">
                  <c:v>ABOCAMENT D'AIGÜES RESIDUALS</c:v>
                </c:pt>
                <c:pt idx="14">
                  <c:v>REBUIG</c:v>
                </c:pt>
                <c:pt idx="15">
                  <c:v>RESIDU PAPER</c:v>
                </c:pt>
                <c:pt idx="16">
                  <c:v>RESIDU ENVASOS PUNT VERD</c:v>
                </c:pt>
                <c:pt idx="17">
                  <c:v>RAEEs</c:v>
                </c:pt>
                <c:pt idx="18">
                  <c:v>RESIDU FLUORESCENTS</c:v>
                </c:pt>
                <c:pt idx="19">
                  <c:v>AA RELACIONATS AMB TERCERS</c:v>
                </c:pt>
                <c:pt idx="20">
                  <c:v>AGENTS DE CANVI</c:v>
                </c:pt>
                <c:pt idx="21">
                  <c:v>RESIDU D'OBRA</c:v>
                </c:pt>
              </c:strCache>
            </c:strRef>
          </c:cat>
          <c:val>
            <c:numRef>
              <c:f>RESUM!$C$3:$C$24</c:f>
              <c:numCache>
                <c:formatCode>0</c:formatCode>
                <c:ptCount val="22"/>
                <c:pt idx="0">
                  <c:v>8</c:v>
                </c:pt>
                <c:pt idx="1">
                  <c:v>10</c:v>
                </c:pt>
                <c:pt idx="2">
                  <c:v>8</c:v>
                </c:pt>
                <c:pt idx="3">
                  <c:v>7</c:v>
                </c:pt>
                <c:pt idx="4">
                  <c:v>7</c:v>
                </c:pt>
                <c:pt idx="5">
                  <c:v>10</c:v>
                </c:pt>
                <c:pt idx="6">
                  <c:v>6</c:v>
                </c:pt>
                <c:pt idx="7">
                  <c:v>7</c:v>
                </c:pt>
                <c:pt idx="8">
                  <c:v>7</c:v>
                </c:pt>
                <c:pt idx="9">
                  <c:v>8</c:v>
                </c:pt>
                <c:pt idx="10">
                  <c:v>8</c:v>
                </c:pt>
                <c:pt idx="11">
                  <c:v>9</c:v>
                </c:pt>
                <c:pt idx="12">
                  <c:v>8</c:v>
                </c:pt>
                <c:pt idx="13">
                  <c:v>6</c:v>
                </c:pt>
                <c:pt idx="14">
                  <c:v>6</c:v>
                </c:pt>
                <c:pt idx="15">
                  <c:v>5</c:v>
                </c:pt>
                <c:pt idx="16">
                  <c:v>7</c:v>
                </c:pt>
                <c:pt idx="17">
                  <c:v>9</c:v>
                </c:pt>
                <c:pt idx="18">
                  <c:v>6</c:v>
                </c:pt>
                <c:pt idx="19">
                  <c:v>8</c:v>
                </c:pt>
                <c:pt idx="20">
                  <c:v>5</c:v>
                </c:pt>
                <c:pt idx="21">
                  <c:v>8</c:v>
                </c:pt>
              </c:numCache>
            </c:numRef>
          </c:val>
          <c:extLst>
            <c:ext xmlns:c16="http://schemas.microsoft.com/office/drawing/2014/chart" uri="{C3380CC4-5D6E-409C-BE32-E72D297353CC}">
              <c16:uniqueId val="{00000000-F53A-432F-A391-6688B80267FB}"/>
            </c:ext>
          </c:extLst>
        </c:ser>
        <c:dLbls>
          <c:showLegendKey val="0"/>
          <c:showVal val="0"/>
          <c:showCatName val="0"/>
          <c:showSerName val="0"/>
          <c:showPercent val="0"/>
          <c:showBubbleSize val="0"/>
        </c:dLbls>
        <c:gapWidth val="150"/>
        <c:axId val="131213184"/>
        <c:axId val="131214720"/>
      </c:barChart>
      <c:catAx>
        <c:axId val="13121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1214720"/>
        <c:crosses val="autoZero"/>
        <c:auto val="1"/>
        <c:lblAlgn val="ctr"/>
        <c:lblOffset val="100"/>
        <c:noMultiLvlLbl val="0"/>
      </c:catAx>
      <c:valAx>
        <c:axId val="131214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121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EMERG</a:t>
            </a:r>
            <a:r>
              <a:rPr lang="es-ES" b="1"/>
              <a:t>ÈNCIES </a:t>
            </a:r>
          </a:p>
          <a:p>
            <a:pPr>
              <a:defRPr sz="1400" b="1" i="0" u="none" strike="noStrike" kern="1200" spc="0" baseline="0">
                <a:solidFill>
                  <a:schemeClr val="tx1">
                    <a:lumMod val="65000"/>
                    <a:lumOff val="35000"/>
                  </a:schemeClr>
                </a:solidFill>
                <a:latin typeface="+mn-lt"/>
                <a:ea typeface="+mn-ea"/>
                <a:cs typeface="+mn-cs"/>
              </a:defRPr>
            </a:pPr>
            <a:r>
              <a:rPr lang="es-ES_tradnl" b="1">
                <a:solidFill>
                  <a:srgbClr val="FF0000"/>
                </a:solidFill>
              </a:rPr>
              <a:t>(Significatiu =&gt;3)</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cat>
            <c:strRef>
              <c:f>RESUM!$B$30:$B$33</c:f>
              <c:strCache>
                <c:ptCount val="4"/>
                <c:pt idx="0">
                  <c:v>INCENDI</c:v>
                </c:pt>
                <c:pt idx="1">
                  <c:v>ABOCAMENT ACCIDENTAL DE SUBSTÀNCIES QUÍMIQUES</c:v>
                </c:pt>
                <c:pt idx="2">
                  <c:v>ENTRADA EN FUNCIONAMENT DEL GRUP ELECTROGEN</c:v>
                </c:pt>
                <c:pt idx="3">
                  <c:v>REPARACIONS QUE GENEREN RESIDUS NO HABITUALS 
(Exemple: Reparacions compressors que generen residus d'oli)</c:v>
                </c:pt>
              </c:strCache>
            </c:strRef>
          </c:cat>
          <c:val>
            <c:numRef>
              <c:f>RESUM!$C$30:$C$33</c:f>
              <c:numCache>
                <c:formatCode>General</c:formatCode>
                <c:ptCount val="4"/>
                <c:pt idx="0">
                  <c:v>2</c:v>
                </c:pt>
                <c:pt idx="1">
                  <c:v>1</c:v>
                </c:pt>
                <c:pt idx="2">
                  <c:v>3</c:v>
                </c:pt>
                <c:pt idx="3">
                  <c:v>2</c:v>
                </c:pt>
              </c:numCache>
            </c:numRef>
          </c:val>
          <c:extLst>
            <c:ext xmlns:c16="http://schemas.microsoft.com/office/drawing/2014/chart" uri="{C3380CC4-5D6E-409C-BE32-E72D297353CC}">
              <c16:uniqueId val="{00000000-0198-4730-A714-1E6EE3C15E58}"/>
            </c:ext>
          </c:extLst>
        </c:ser>
        <c:dLbls>
          <c:showLegendKey val="0"/>
          <c:showVal val="0"/>
          <c:showCatName val="0"/>
          <c:showSerName val="0"/>
          <c:showPercent val="0"/>
          <c:showBubbleSize val="0"/>
        </c:dLbls>
        <c:gapWidth val="219"/>
        <c:overlap val="-27"/>
        <c:axId val="132131072"/>
        <c:axId val="132132864"/>
      </c:barChart>
      <c:catAx>
        <c:axId val="13213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2132864"/>
        <c:crosses val="autoZero"/>
        <c:auto val="1"/>
        <c:lblAlgn val="ctr"/>
        <c:lblOffset val="100"/>
        <c:noMultiLvlLbl val="0"/>
      </c:catAx>
      <c:valAx>
        <c:axId val="13213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3213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CONSUM DE GAS NATURAL</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 DE GAS'!$C$25:$C$29</c:f>
              <c:strCache>
                <c:ptCount val="5"/>
                <c:pt idx="0">
                  <c:v>VOLUM/QUANTITAT/FREQÜÈNCIA</c:v>
                </c:pt>
                <c:pt idx="1">
                  <c:v>PERILLOSITAT</c:v>
                </c:pt>
                <c:pt idx="2">
                  <c:v>CAPACITAT DE MILLORA</c:v>
                </c:pt>
                <c:pt idx="3">
                  <c:v>COMPLIMENT LEGAL I D'ALTRES REQUISITS</c:v>
                </c:pt>
                <c:pt idx="4">
                  <c:v>PUNT DE VISTA DE LES PARTS INTERESSADES</c:v>
                </c:pt>
              </c:strCache>
            </c:strRef>
          </c:cat>
          <c:val>
            <c:numRef>
              <c:f>'CONSUM DE GAS'!$D$25:$D$29</c:f>
              <c:numCache>
                <c:formatCode>0</c:formatCode>
                <c:ptCount val="5"/>
                <c:pt idx="0">
                  <c:v>1</c:v>
                </c:pt>
                <c:pt idx="1">
                  <c:v>2</c:v>
                </c:pt>
                <c:pt idx="2">
                  <c:v>1</c:v>
                </c:pt>
                <c:pt idx="3">
                  <c:v>1</c:v>
                </c:pt>
                <c:pt idx="4">
                  <c:v>3</c:v>
                </c:pt>
              </c:numCache>
            </c:numRef>
          </c:val>
          <c:extLst>
            <c:ext xmlns:c16="http://schemas.microsoft.com/office/drawing/2014/chart" uri="{C3380CC4-5D6E-409C-BE32-E72D297353CC}">
              <c16:uniqueId val="{00000000-7EE8-418B-9330-E2490A99B754}"/>
            </c:ext>
          </c:extLst>
        </c:ser>
        <c:dLbls>
          <c:showLegendKey val="0"/>
          <c:showVal val="0"/>
          <c:showCatName val="0"/>
          <c:showSerName val="0"/>
          <c:showPercent val="0"/>
          <c:showBubbleSize val="0"/>
        </c:dLbls>
        <c:axId val="116523392"/>
        <c:axId val="116524544"/>
      </c:radarChart>
      <c:catAx>
        <c:axId val="116523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16524544"/>
        <c:crosses val="autoZero"/>
        <c:auto val="1"/>
        <c:lblAlgn val="ctr"/>
        <c:lblOffset val="100"/>
        <c:noMultiLvlLbl val="0"/>
      </c:catAx>
      <c:valAx>
        <c:axId val="116524544"/>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1652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CONSUM DE GASOIL</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 DE GASOIL'!$C$25:$C$29</c:f>
              <c:strCache>
                <c:ptCount val="5"/>
                <c:pt idx="0">
                  <c:v>VOLUM/QUANTITAT/FREQÜÈNCIA</c:v>
                </c:pt>
                <c:pt idx="1">
                  <c:v>PERILLOSITAT</c:v>
                </c:pt>
                <c:pt idx="2">
                  <c:v>CAPACITAT DE MILLORA</c:v>
                </c:pt>
                <c:pt idx="3">
                  <c:v>COMPLIMENT LEGAL I D'ALTRES REQUISITS</c:v>
                </c:pt>
                <c:pt idx="4">
                  <c:v>PUNT DE VISTA DE LES PARTS INTERESSADES</c:v>
                </c:pt>
              </c:strCache>
            </c:strRef>
          </c:cat>
          <c:val>
            <c:numRef>
              <c:f>'CONSUM DE GASOIL'!$D$25:$D$29</c:f>
              <c:numCache>
                <c:formatCode>0</c:formatCode>
                <c:ptCount val="5"/>
                <c:pt idx="0">
                  <c:v>1</c:v>
                </c:pt>
                <c:pt idx="1">
                  <c:v>3</c:v>
                </c:pt>
                <c:pt idx="2">
                  <c:v>1</c:v>
                </c:pt>
                <c:pt idx="3">
                  <c:v>1</c:v>
                </c:pt>
                <c:pt idx="4">
                  <c:v>1</c:v>
                </c:pt>
              </c:numCache>
            </c:numRef>
          </c:val>
          <c:extLst>
            <c:ext xmlns:c16="http://schemas.microsoft.com/office/drawing/2014/chart" uri="{C3380CC4-5D6E-409C-BE32-E72D297353CC}">
              <c16:uniqueId val="{00000000-E164-4433-9055-B109F6971426}"/>
            </c:ext>
          </c:extLst>
        </c:ser>
        <c:dLbls>
          <c:showLegendKey val="0"/>
          <c:showVal val="0"/>
          <c:showCatName val="0"/>
          <c:showSerName val="0"/>
          <c:showPercent val="0"/>
          <c:showBubbleSize val="0"/>
        </c:dLbls>
        <c:axId val="126895232"/>
        <c:axId val="126896768"/>
      </c:radarChart>
      <c:catAx>
        <c:axId val="126895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6896768"/>
        <c:crosses val="autoZero"/>
        <c:auto val="1"/>
        <c:lblAlgn val="ctr"/>
        <c:lblOffset val="100"/>
        <c:noMultiLvlLbl val="0"/>
      </c:catAx>
      <c:valAx>
        <c:axId val="126896768"/>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6895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CONSUM D'AIGUA</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 D''AIGUA'!$C$25:$C$29</c:f>
              <c:strCache>
                <c:ptCount val="5"/>
                <c:pt idx="0">
                  <c:v>VOLUM/QUANTITAT/FREQÜÈNCIA</c:v>
                </c:pt>
                <c:pt idx="1">
                  <c:v>IMPACTE EN EL MEDI</c:v>
                </c:pt>
                <c:pt idx="2">
                  <c:v>CAPACITAT DE MILLORA</c:v>
                </c:pt>
                <c:pt idx="3">
                  <c:v>COMPLIMENT LEGAL I D'ALTRES REQUISITS</c:v>
                </c:pt>
                <c:pt idx="4">
                  <c:v>PUNT DE VISTA DE LES PARTS INTERESSADES</c:v>
                </c:pt>
              </c:strCache>
            </c:strRef>
          </c:cat>
          <c:val>
            <c:numRef>
              <c:f>'CONSUM D''AIGUA'!$D$25:$D$29</c:f>
              <c:numCache>
                <c:formatCode>0</c:formatCode>
                <c:ptCount val="5"/>
                <c:pt idx="0">
                  <c:v>1</c:v>
                </c:pt>
                <c:pt idx="1">
                  <c:v>1</c:v>
                </c:pt>
                <c:pt idx="2">
                  <c:v>2</c:v>
                </c:pt>
                <c:pt idx="3">
                  <c:v>1</c:v>
                </c:pt>
                <c:pt idx="4">
                  <c:v>2</c:v>
                </c:pt>
              </c:numCache>
            </c:numRef>
          </c:val>
          <c:extLst>
            <c:ext xmlns:c16="http://schemas.microsoft.com/office/drawing/2014/chart" uri="{C3380CC4-5D6E-409C-BE32-E72D297353CC}">
              <c16:uniqueId val="{00000000-798C-41C8-8F7E-8E66099A0E24}"/>
            </c:ext>
          </c:extLst>
        </c:ser>
        <c:dLbls>
          <c:showLegendKey val="0"/>
          <c:showVal val="0"/>
          <c:showCatName val="0"/>
          <c:showSerName val="0"/>
          <c:showPercent val="0"/>
          <c:showBubbleSize val="0"/>
        </c:dLbls>
        <c:axId val="126691968"/>
        <c:axId val="126710144"/>
      </c:radarChart>
      <c:catAx>
        <c:axId val="126691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6710144"/>
        <c:crosses val="autoZero"/>
        <c:auto val="1"/>
        <c:lblAlgn val="ctr"/>
        <c:lblOffset val="100"/>
        <c:noMultiLvlLbl val="0"/>
      </c:catAx>
      <c:valAx>
        <c:axId val="126710144"/>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669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CONSUM DE PRODUCTES QUÍMICS</a:t>
            </a: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 PRODUCTES QUIMICS'!$C$25:$C$29</c:f>
              <c:strCache>
                <c:ptCount val="5"/>
                <c:pt idx="0">
                  <c:v>VOLUM/QUANTITAT/FREQÜÈNCIA</c:v>
                </c:pt>
                <c:pt idx="1">
                  <c:v>PERILLOSITAT</c:v>
                </c:pt>
                <c:pt idx="2">
                  <c:v>CAPACITAT DE MILLORA</c:v>
                </c:pt>
                <c:pt idx="3">
                  <c:v>COMPLIMENT LEGAL I D'ALTRES REQUISITS</c:v>
                </c:pt>
                <c:pt idx="4">
                  <c:v>PUNT DE VISTA DE LES PARTS INTERESSADES</c:v>
                </c:pt>
              </c:strCache>
            </c:strRef>
          </c:cat>
          <c:val>
            <c:numRef>
              <c:f>'CONSUM PRODUCTES QUIMICS'!$D$25:$D$29</c:f>
              <c:numCache>
                <c:formatCode>0</c:formatCode>
                <c:ptCount val="5"/>
                <c:pt idx="0">
                  <c:v>3</c:v>
                </c:pt>
                <c:pt idx="1">
                  <c:v>3</c:v>
                </c:pt>
                <c:pt idx="2">
                  <c:v>2</c:v>
                </c:pt>
                <c:pt idx="3">
                  <c:v>1</c:v>
                </c:pt>
                <c:pt idx="4">
                  <c:v>1</c:v>
                </c:pt>
              </c:numCache>
            </c:numRef>
          </c:val>
          <c:extLst>
            <c:ext xmlns:c16="http://schemas.microsoft.com/office/drawing/2014/chart" uri="{C3380CC4-5D6E-409C-BE32-E72D297353CC}">
              <c16:uniqueId val="{00000000-8416-4EE4-A74B-8EFB4252FB2B}"/>
            </c:ext>
          </c:extLst>
        </c:ser>
        <c:dLbls>
          <c:showLegendKey val="0"/>
          <c:showVal val="0"/>
          <c:showCatName val="0"/>
          <c:showSerName val="0"/>
          <c:showPercent val="0"/>
          <c:showBubbleSize val="0"/>
        </c:dLbls>
        <c:axId val="126796544"/>
        <c:axId val="126798080"/>
      </c:radarChart>
      <c:catAx>
        <c:axId val="126796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6798080"/>
        <c:crosses val="autoZero"/>
        <c:auto val="1"/>
        <c:lblAlgn val="ctr"/>
        <c:lblOffset val="100"/>
        <c:noMultiLvlLbl val="0"/>
      </c:catAx>
      <c:valAx>
        <c:axId val="126798080"/>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6796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CONSUM</a:t>
            </a:r>
            <a:r>
              <a:rPr lang="es-ES_tradnl" b="1" baseline="0"/>
              <a:t> DE TÒNER</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 TONER'!$C$25:$C$29</c:f>
              <c:strCache>
                <c:ptCount val="5"/>
                <c:pt idx="0">
                  <c:v>VOLUM/QUANTITAT/FREQÜÈNCIA</c:v>
                </c:pt>
                <c:pt idx="1">
                  <c:v>PERILLOSITAT</c:v>
                </c:pt>
                <c:pt idx="2">
                  <c:v>CAPACITAT DE MILLORA</c:v>
                </c:pt>
                <c:pt idx="3">
                  <c:v>COMPLIMENT LEGAL I D'ALTRES REQUISITS</c:v>
                </c:pt>
                <c:pt idx="4">
                  <c:v>PUNT DE VISTA DE LES PARTS INTERESSADES</c:v>
                </c:pt>
              </c:strCache>
            </c:strRef>
          </c:cat>
          <c:val>
            <c:numRef>
              <c:f>'CONSUM TONER'!$D$25:$D$29</c:f>
              <c:numCache>
                <c:formatCode>0</c:formatCode>
                <c:ptCount val="5"/>
                <c:pt idx="0">
                  <c:v>1</c:v>
                </c:pt>
                <c:pt idx="1">
                  <c:v>2</c:v>
                </c:pt>
                <c:pt idx="2">
                  <c:v>1</c:v>
                </c:pt>
                <c:pt idx="3">
                  <c:v>1</c:v>
                </c:pt>
                <c:pt idx="4">
                  <c:v>1</c:v>
                </c:pt>
              </c:numCache>
            </c:numRef>
          </c:val>
          <c:extLst>
            <c:ext xmlns:c16="http://schemas.microsoft.com/office/drawing/2014/chart" uri="{C3380CC4-5D6E-409C-BE32-E72D297353CC}">
              <c16:uniqueId val="{00000000-0AE2-4C6A-911F-44B097464E81}"/>
            </c:ext>
          </c:extLst>
        </c:ser>
        <c:dLbls>
          <c:showLegendKey val="0"/>
          <c:showVal val="0"/>
          <c:showCatName val="0"/>
          <c:showSerName val="0"/>
          <c:showPercent val="0"/>
          <c:showBubbleSize val="0"/>
        </c:dLbls>
        <c:axId val="125008128"/>
        <c:axId val="128192512"/>
      </c:radarChart>
      <c:catAx>
        <c:axId val="125008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8192512"/>
        <c:crosses val="autoZero"/>
        <c:auto val="1"/>
        <c:lblAlgn val="ctr"/>
        <c:lblOffset val="100"/>
        <c:noMultiLvlLbl val="0"/>
      </c:catAx>
      <c:valAx>
        <c:axId val="128192512"/>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5008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CONSUM</a:t>
            </a:r>
            <a:r>
              <a:rPr lang="es-ES_tradnl" b="1" baseline="0"/>
              <a:t> DE PAPER</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 PAPER'!$C$25:$C$29</c:f>
              <c:strCache>
                <c:ptCount val="5"/>
                <c:pt idx="0">
                  <c:v>VOLUM/QUANTITAT/FREQÜÈNCIA</c:v>
                </c:pt>
                <c:pt idx="1">
                  <c:v>PERILLOSITAT</c:v>
                </c:pt>
                <c:pt idx="2">
                  <c:v>CAPACITAT DE MILLORA</c:v>
                </c:pt>
                <c:pt idx="3">
                  <c:v>COMPLIMENT LEGAL I D'ALTRES REQUISITS</c:v>
                </c:pt>
                <c:pt idx="4">
                  <c:v>PUNT DE VISTA DE LES PARTS INTERESSADES</c:v>
                </c:pt>
              </c:strCache>
            </c:strRef>
          </c:cat>
          <c:val>
            <c:numRef>
              <c:f>'CONSUM PAPER'!$D$25:$D$29</c:f>
              <c:numCache>
                <c:formatCode>0</c:formatCode>
                <c:ptCount val="5"/>
                <c:pt idx="0">
                  <c:v>1</c:v>
                </c:pt>
                <c:pt idx="1">
                  <c:v>3</c:v>
                </c:pt>
                <c:pt idx="2">
                  <c:v>1</c:v>
                </c:pt>
                <c:pt idx="3">
                  <c:v>1</c:v>
                </c:pt>
                <c:pt idx="4">
                  <c:v>1</c:v>
                </c:pt>
              </c:numCache>
            </c:numRef>
          </c:val>
          <c:extLst>
            <c:ext xmlns:c16="http://schemas.microsoft.com/office/drawing/2014/chart" uri="{C3380CC4-5D6E-409C-BE32-E72D297353CC}">
              <c16:uniqueId val="{00000000-C7CF-458A-B311-CAE6A18AD048}"/>
            </c:ext>
          </c:extLst>
        </c:ser>
        <c:dLbls>
          <c:showLegendKey val="0"/>
          <c:showVal val="0"/>
          <c:showCatName val="0"/>
          <c:showSerName val="0"/>
          <c:showPercent val="0"/>
          <c:showBubbleSize val="0"/>
        </c:dLbls>
        <c:axId val="128401408"/>
        <c:axId val="128402944"/>
      </c:radarChart>
      <c:catAx>
        <c:axId val="128401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8402944"/>
        <c:crosses val="autoZero"/>
        <c:auto val="1"/>
        <c:lblAlgn val="ctr"/>
        <c:lblOffset val="100"/>
        <c:noMultiLvlLbl val="0"/>
      </c:catAx>
      <c:valAx>
        <c:axId val="128402944"/>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8401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ES_tradnl" b="1"/>
              <a:t>CONSUM</a:t>
            </a:r>
            <a:r>
              <a:rPr lang="es-ES_tradnl" b="1" baseline="0"/>
              <a:t> AMENITIES</a:t>
            </a:r>
            <a:endParaRPr lang="es-ES_tradnl" b="1"/>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a-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 PAPER'!$C$25:$C$29</c:f>
              <c:strCache>
                <c:ptCount val="5"/>
                <c:pt idx="0">
                  <c:v>VOLUM/QUANTITAT/FREQÜÈNCIA</c:v>
                </c:pt>
                <c:pt idx="1">
                  <c:v>PERILLOSITAT</c:v>
                </c:pt>
                <c:pt idx="2">
                  <c:v>CAPACITAT DE MILLORA</c:v>
                </c:pt>
                <c:pt idx="3">
                  <c:v>COMPLIMENT LEGAL I D'ALTRES REQUISITS</c:v>
                </c:pt>
                <c:pt idx="4">
                  <c:v>PUNT DE VISTA DE LES PARTS INTERESSADES</c:v>
                </c:pt>
              </c:strCache>
            </c:strRef>
          </c:cat>
          <c:val>
            <c:numRef>
              <c:f>'CONSUM PAPER'!$D$25:$D$29</c:f>
              <c:numCache>
                <c:formatCode>0</c:formatCode>
                <c:ptCount val="5"/>
                <c:pt idx="0">
                  <c:v>1</c:v>
                </c:pt>
                <c:pt idx="1">
                  <c:v>3</c:v>
                </c:pt>
                <c:pt idx="2">
                  <c:v>1</c:v>
                </c:pt>
                <c:pt idx="3">
                  <c:v>1</c:v>
                </c:pt>
                <c:pt idx="4">
                  <c:v>1</c:v>
                </c:pt>
              </c:numCache>
            </c:numRef>
          </c:val>
          <c:extLst>
            <c:ext xmlns:c16="http://schemas.microsoft.com/office/drawing/2014/chart" uri="{C3380CC4-5D6E-409C-BE32-E72D297353CC}">
              <c16:uniqueId val="{00000000-3616-4824-A888-9A6E221AFC1E}"/>
            </c:ext>
          </c:extLst>
        </c:ser>
        <c:dLbls>
          <c:showLegendKey val="0"/>
          <c:showVal val="0"/>
          <c:showCatName val="0"/>
          <c:showSerName val="0"/>
          <c:showPercent val="0"/>
          <c:showBubbleSize val="0"/>
        </c:dLbls>
        <c:axId val="128448000"/>
        <c:axId val="128449536"/>
      </c:radarChart>
      <c:catAx>
        <c:axId val="1284480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28449536"/>
        <c:crosses val="autoZero"/>
        <c:auto val="1"/>
        <c:lblAlgn val="ctr"/>
        <c:lblOffset val="100"/>
        <c:noMultiLvlLbl val="0"/>
      </c:catAx>
      <c:valAx>
        <c:axId val="128449536"/>
        <c:scaling>
          <c:orientation val="minMax"/>
          <c:max val="3"/>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crossAx val="12844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0000000000002" l="0.70000000000000062" r="0.70000000000000062" t="0.75000000000000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ttp://canviclimatic.gencat.cat/ca/el_canvi_climatic/butlletins_climatics/" TargetMode="Externa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219074</xdr:rowOff>
    </xdr:from>
    <xdr:to>
      <xdr:col>1</xdr:col>
      <xdr:colOff>1457325</xdr:colOff>
      <xdr:row>6</xdr:row>
      <xdr:rowOff>3800474</xdr:rowOff>
    </xdr:to>
    <xdr:pic>
      <xdr:nvPicPr>
        <xdr:cNvPr id="2" name="1 Imagen" descr="Vista aerea Hotel_Escola.bmp">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0" y="4381499"/>
          <a:ext cx="4933950" cy="3800475"/>
        </a:xfrm>
        <a:prstGeom prst="rect">
          <a:avLst/>
        </a:prstGeom>
        <a:noFill/>
        <a:ln w="9525">
          <a:noFill/>
          <a:miter lim="800000"/>
          <a:headEnd/>
          <a:tailEnd/>
        </a:ln>
      </xdr:spPr>
    </xdr:pic>
    <xdr:clientData/>
  </xdr:twoCellAnchor>
  <xdr:twoCellAnchor editAs="oneCell">
    <xdr:from>
      <xdr:col>1</xdr:col>
      <xdr:colOff>1466850</xdr:colOff>
      <xdr:row>5</xdr:row>
      <xdr:rowOff>219074</xdr:rowOff>
    </xdr:from>
    <xdr:to>
      <xdr:col>1</xdr:col>
      <xdr:colOff>6019800</xdr:colOff>
      <xdr:row>6</xdr:row>
      <xdr:rowOff>3781424</xdr:rowOff>
    </xdr:to>
    <xdr:pic>
      <xdr:nvPicPr>
        <xdr:cNvPr id="3" name="Imatge 4" descr="http://www.bcn.cat/guia/out/picfileWmwFyw.gif">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srcRect/>
        <a:stretch>
          <a:fillRect/>
        </a:stretch>
      </xdr:blipFill>
      <xdr:spPr bwMode="auto">
        <a:xfrm>
          <a:off x="4943475" y="4381499"/>
          <a:ext cx="4552950" cy="3781425"/>
        </a:xfrm>
        <a:prstGeom prst="rect">
          <a:avLst/>
        </a:prstGeom>
        <a:noFill/>
        <a:ln w="9525" cmpd="sng">
          <a:solidFill>
            <a:srgbClr val="4F81BD"/>
          </a:solid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13</xdr:row>
      <xdr:rowOff>155223</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13</xdr:row>
      <xdr:rowOff>155223</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139700</xdr:colOff>
      <xdr:row>2</xdr:row>
      <xdr:rowOff>196851</xdr:rowOff>
    </xdr:from>
    <xdr:to>
      <xdr:col>8</xdr:col>
      <xdr:colOff>1358900</xdr:colOff>
      <xdr:row>9</xdr:row>
      <xdr:rowOff>409223</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139700</xdr:colOff>
      <xdr:row>2</xdr:row>
      <xdr:rowOff>196851</xdr:rowOff>
    </xdr:from>
    <xdr:to>
      <xdr:col>8</xdr:col>
      <xdr:colOff>1358900</xdr:colOff>
      <xdr:row>13</xdr:row>
      <xdr:rowOff>319784</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12</xdr:row>
      <xdr:rowOff>310445</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13</xdr:row>
      <xdr:rowOff>104775</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12</xdr:row>
      <xdr:rowOff>310445</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10</xdr:row>
      <xdr:rowOff>0</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139700</xdr:colOff>
      <xdr:row>2</xdr:row>
      <xdr:rowOff>196849</xdr:rowOff>
    </xdr:from>
    <xdr:to>
      <xdr:col>8</xdr:col>
      <xdr:colOff>1358900</xdr:colOff>
      <xdr:row>14</xdr:row>
      <xdr:rowOff>493888</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13</xdr:row>
      <xdr:rowOff>409223</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292100</xdr:colOff>
      <xdr:row>8</xdr:row>
      <xdr:rowOff>0</xdr:rowOff>
    </xdr:from>
    <xdr:to>
      <xdr:col>0</xdr:col>
      <xdr:colOff>1346200</xdr:colOff>
      <xdr:row>10</xdr:row>
      <xdr:rowOff>152400</xdr:rowOff>
    </xdr:to>
    <xdr:sp macro="" textlink="">
      <xdr:nvSpPr>
        <xdr:cNvPr id="2" name="Elipse 1">
          <a:extLst>
            <a:ext uri="{FF2B5EF4-FFF2-40B4-BE49-F238E27FC236}">
              <a16:creationId xmlns:a16="http://schemas.microsoft.com/office/drawing/2014/main" id="{00000000-0008-0000-0100-000002000000}"/>
            </a:ext>
          </a:extLst>
        </xdr:cNvPr>
        <xdr:cNvSpPr/>
      </xdr:nvSpPr>
      <xdr:spPr>
        <a:xfrm>
          <a:off x="292100" y="1524000"/>
          <a:ext cx="1054100" cy="9779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_tradnl" sz="3600"/>
            <a:t>1</a:t>
          </a:r>
          <a:endParaRPr lang="es-ES_tradnl" sz="1100"/>
        </a:p>
      </xdr:txBody>
    </xdr:sp>
    <xdr:clientData/>
  </xdr:twoCellAnchor>
  <xdr:twoCellAnchor>
    <xdr:from>
      <xdr:col>0</xdr:col>
      <xdr:colOff>317500</xdr:colOff>
      <xdr:row>14</xdr:row>
      <xdr:rowOff>431800</xdr:rowOff>
    </xdr:from>
    <xdr:to>
      <xdr:col>0</xdr:col>
      <xdr:colOff>1371600</xdr:colOff>
      <xdr:row>19</xdr:row>
      <xdr:rowOff>25400</xdr:rowOff>
    </xdr:to>
    <xdr:sp macro="" textlink="">
      <xdr:nvSpPr>
        <xdr:cNvPr id="3" name="Elipse 2">
          <a:extLst>
            <a:ext uri="{FF2B5EF4-FFF2-40B4-BE49-F238E27FC236}">
              <a16:creationId xmlns:a16="http://schemas.microsoft.com/office/drawing/2014/main" id="{00000000-0008-0000-0100-000003000000}"/>
            </a:ext>
          </a:extLst>
        </xdr:cNvPr>
        <xdr:cNvSpPr/>
      </xdr:nvSpPr>
      <xdr:spPr>
        <a:xfrm>
          <a:off x="317500" y="3035300"/>
          <a:ext cx="1054100" cy="965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_tradnl" sz="3600"/>
            <a:t>2</a:t>
          </a:r>
          <a:endParaRPr lang="es-ES_tradnl" sz="1100"/>
        </a:p>
      </xdr:txBody>
    </xdr:sp>
    <xdr:clientData/>
  </xdr:twoCellAnchor>
  <xdr:twoCellAnchor>
    <xdr:from>
      <xdr:col>0</xdr:col>
      <xdr:colOff>279400</xdr:colOff>
      <xdr:row>27</xdr:row>
      <xdr:rowOff>139700</xdr:rowOff>
    </xdr:from>
    <xdr:to>
      <xdr:col>0</xdr:col>
      <xdr:colOff>1333500</xdr:colOff>
      <xdr:row>32</xdr:row>
      <xdr:rowOff>25400</xdr:rowOff>
    </xdr:to>
    <xdr:sp macro="" textlink="">
      <xdr:nvSpPr>
        <xdr:cNvPr id="4" name="Elipse 3">
          <a:extLst>
            <a:ext uri="{FF2B5EF4-FFF2-40B4-BE49-F238E27FC236}">
              <a16:creationId xmlns:a16="http://schemas.microsoft.com/office/drawing/2014/main" id="{00000000-0008-0000-0100-000004000000}"/>
            </a:ext>
          </a:extLst>
        </xdr:cNvPr>
        <xdr:cNvSpPr/>
      </xdr:nvSpPr>
      <xdr:spPr>
        <a:xfrm>
          <a:off x="279400" y="6057900"/>
          <a:ext cx="1054100" cy="965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_tradnl" sz="3600"/>
            <a:t>3</a:t>
          </a:r>
          <a:endParaRPr lang="es-ES_tradnl" sz="1100"/>
        </a:p>
      </xdr:txBody>
    </xdr:sp>
    <xdr:clientData/>
  </xdr:twoCellAnchor>
  <xdr:twoCellAnchor editAs="oneCell">
    <xdr:from>
      <xdr:col>1</xdr:col>
      <xdr:colOff>0</xdr:colOff>
      <xdr:row>17</xdr:row>
      <xdr:rowOff>203200</xdr:rowOff>
    </xdr:from>
    <xdr:to>
      <xdr:col>10</xdr:col>
      <xdr:colOff>152400</xdr:colOff>
      <xdr:row>25</xdr:row>
      <xdr:rowOff>88900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 y="1282700"/>
          <a:ext cx="8724900" cy="1612900"/>
        </a:xfrm>
        <a:prstGeom prst="rect">
          <a:avLst/>
        </a:prstGeom>
      </xdr:spPr>
    </xdr:pic>
    <xdr:clientData/>
  </xdr:twoCellAnchor>
  <xdr:twoCellAnchor>
    <xdr:from>
      <xdr:col>1</xdr:col>
      <xdr:colOff>228600</xdr:colOff>
      <xdr:row>15</xdr:row>
      <xdr:rowOff>101600</xdr:rowOff>
    </xdr:from>
    <xdr:to>
      <xdr:col>1</xdr:col>
      <xdr:colOff>711200</xdr:colOff>
      <xdr:row>17</xdr:row>
      <xdr:rowOff>152400</xdr:rowOff>
    </xdr:to>
    <xdr:sp macro="" textlink="">
      <xdr:nvSpPr>
        <xdr:cNvPr id="6" name="Flecha abajo 5">
          <a:extLst>
            <a:ext uri="{FF2B5EF4-FFF2-40B4-BE49-F238E27FC236}">
              <a16:creationId xmlns:a16="http://schemas.microsoft.com/office/drawing/2014/main" id="{00000000-0008-0000-0100-000006000000}"/>
            </a:ext>
          </a:extLst>
        </xdr:cNvPr>
        <xdr:cNvSpPr/>
      </xdr:nvSpPr>
      <xdr:spPr>
        <a:xfrm>
          <a:off x="1739900" y="749300"/>
          <a:ext cx="482600" cy="482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4</xdr:col>
      <xdr:colOff>774700</xdr:colOff>
      <xdr:row>15</xdr:row>
      <xdr:rowOff>63500</xdr:rowOff>
    </xdr:from>
    <xdr:to>
      <xdr:col>5</xdr:col>
      <xdr:colOff>304800</xdr:colOff>
      <xdr:row>17</xdr:row>
      <xdr:rowOff>114300</xdr:rowOff>
    </xdr:to>
    <xdr:sp macro="" textlink="">
      <xdr:nvSpPr>
        <xdr:cNvPr id="7" name="Flecha abajo 6">
          <a:extLst>
            <a:ext uri="{FF2B5EF4-FFF2-40B4-BE49-F238E27FC236}">
              <a16:creationId xmlns:a16="http://schemas.microsoft.com/office/drawing/2014/main" id="{00000000-0008-0000-0100-000007000000}"/>
            </a:ext>
          </a:extLst>
        </xdr:cNvPr>
        <xdr:cNvSpPr/>
      </xdr:nvSpPr>
      <xdr:spPr>
        <a:xfrm>
          <a:off x="5143500" y="711200"/>
          <a:ext cx="482600" cy="482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8</xdr:col>
      <xdr:colOff>304800</xdr:colOff>
      <xdr:row>26</xdr:row>
      <xdr:rowOff>101600</xdr:rowOff>
    </xdr:from>
    <xdr:to>
      <xdr:col>8</xdr:col>
      <xdr:colOff>787400</xdr:colOff>
      <xdr:row>28</xdr:row>
      <xdr:rowOff>152400</xdr:rowOff>
    </xdr:to>
    <xdr:sp macro="" textlink="">
      <xdr:nvSpPr>
        <xdr:cNvPr id="8" name="Flecha abajo 7">
          <a:extLst>
            <a:ext uri="{FF2B5EF4-FFF2-40B4-BE49-F238E27FC236}">
              <a16:creationId xmlns:a16="http://schemas.microsoft.com/office/drawing/2014/main" id="{00000000-0008-0000-0100-000008000000}"/>
            </a:ext>
          </a:extLst>
        </xdr:cNvPr>
        <xdr:cNvSpPr/>
      </xdr:nvSpPr>
      <xdr:spPr>
        <a:xfrm rot="10800000">
          <a:off x="8483600" y="3124200"/>
          <a:ext cx="482600" cy="482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editAs="oneCell">
    <xdr:from>
      <xdr:col>7</xdr:col>
      <xdr:colOff>233696</xdr:colOff>
      <xdr:row>37</xdr:row>
      <xdr:rowOff>25401</xdr:rowOff>
    </xdr:from>
    <xdr:to>
      <xdr:col>10</xdr:col>
      <xdr:colOff>254000</xdr:colOff>
      <xdr:row>49</xdr:row>
      <xdr:rowOff>25400</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59996" y="5422901"/>
          <a:ext cx="2877804" cy="2590799"/>
        </a:xfrm>
        <a:prstGeom prst="rect">
          <a:avLst/>
        </a:prstGeom>
      </xdr:spPr>
    </xdr:pic>
    <xdr:clientData/>
  </xdr:twoCellAnchor>
  <xdr:twoCellAnchor>
    <xdr:from>
      <xdr:col>0</xdr:col>
      <xdr:colOff>330200</xdr:colOff>
      <xdr:row>34</xdr:row>
      <xdr:rowOff>88900</xdr:rowOff>
    </xdr:from>
    <xdr:to>
      <xdr:col>0</xdr:col>
      <xdr:colOff>1384300</xdr:colOff>
      <xdr:row>38</xdr:row>
      <xdr:rowOff>190500</xdr:rowOff>
    </xdr:to>
    <xdr:sp macro="" textlink="">
      <xdr:nvSpPr>
        <xdr:cNvPr id="11" name="Elipse 10">
          <a:extLst>
            <a:ext uri="{FF2B5EF4-FFF2-40B4-BE49-F238E27FC236}">
              <a16:creationId xmlns:a16="http://schemas.microsoft.com/office/drawing/2014/main" id="{00000000-0008-0000-0100-00000B000000}"/>
            </a:ext>
          </a:extLst>
        </xdr:cNvPr>
        <xdr:cNvSpPr/>
      </xdr:nvSpPr>
      <xdr:spPr>
        <a:xfrm>
          <a:off x="330200" y="7518400"/>
          <a:ext cx="1054100" cy="965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_tradnl" sz="3600"/>
            <a:t>4</a:t>
          </a:r>
          <a:endParaRPr lang="es-ES_tradnl" sz="1100"/>
        </a:p>
      </xdr:txBody>
    </xdr:sp>
    <xdr:clientData/>
  </xdr:twoCellAnchor>
  <xdr:twoCellAnchor>
    <xdr:from>
      <xdr:col>6</xdr:col>
      <xdr:colOff>0</xdr:colOff>
      <xdr:row>36</xdr:row>
      <xdr:rowOff>63500</xdr:rowOff>
    </xdr:from>
    <xdr:to>
      <xdr:col>6</xdr:col>
      <xdr:colOff>482600</xdr:colOff>
      <xdr:row>38</xdr:row>
      <xdr:rowOff>114300</xdr:rowOff>
    </xdr:to>
    <xdr:sp macro="" textlink="">
      <xdr:nvSpPr>
        <xdr:cNvPr id="12" name="Flecha abajo 11">
          <a:extLst>
            <a:ext uri="{FF2B5EF4-FFF2-40B4-BE49-F238E27FC236}">
              <a16:creationId xmlns:a16="http://schemas.microsoft.com/office/drawing/2014/main" id="{00000000-0008-0000-0100-00000C000000}"/>
            </a:ext>
          </a:extLst>
        </xdr:cNvPr>
        <xdr:cNvSpPr/>
      </xdr:nvSpPr>
      <xdr:spPr>
        <a:xfrm rot="18554335">
          <a:off x="6273800" y="5245100"/>
          <a:ext cx="482600" cy="482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editAs="oneCell">
    <xdr:from>
      <xdr:col>1</xdr:col>
      <xdr:colOff>76200</xdr:colOff>
      <xdr:row>39</xdr:row>
      <xdr:rowOff>12700</xdr:rowOff>
    </xdr:from>
    <xdr:to>
      <xdr:col>6</xdr:col>
      <xdr:colOff>800100</xdr:colOff>
      <xdr:row>42</xdr:row>
      <xdr:rowOff>121745</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87500" y="5842000"/>
          <a:ext cx="5486400" cy="756745"/>
        </a:xfrm>
        <a:prstGeom prst="rect">
          <a:avLst/>
        </a:prstGeom>
      </xdr:spPr>
    </xdr:pic>
    <xdr:clientData/>
  </xdr:twoCellAnchor>
  <xdr:twoCellAnchor>
    <xdr:from>
      <xdr:col>3</xdr:col>
      <xdr:colOff>139700</xdr:colOff>
      <xdr:row>36</xdr:row>
      <xdr:rowOff>76200</xdr:rowOff>
    </xdr:from>
    <xdr:to>
      <xdr:col>3</xdr:col>
      <xdr:colOff>622300</xdr:colOff>
      <xdr:row>38</xdr:row>
      <xdr:rowOff>127000</xdr:rowOff>
    </xdr:to>
    <xdr:sp macro="" textlink="">
      <xdr:nvSpPr>
        <xdr:cNvPr id="14" name="Flecha abajo 13">
          <a:extLst>
            <a:ext uri="{FF2B5EF4-FFF2-40B4-BE49-F238E27FC236}">
              <a16:creationId xmlns:a16="http://schemas.microsoft.com/office/drawing/2014/main" id="{00000000-0008-0000-0100-00000E000000}"/>
            </a:ext>
          </a:extLst>
        </xdr:cNvPr>
        <xdr:cNvSpPr/>
      </xdr:nvSpPr>
      <xdr:spPr>
        <a:xfrm>
          <a:off x="3556000" y="5257800"/>
          <a:ext cx="482600" cy="482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editAs="oneCell">
    <xdr:from>
      <xdr:col>0</xdr:col>
      <xdr:colOff>1054100</xdr:colOff>
      <xdr:row>52</xdr:row>
      <xdr:rowOff>88900</xdr:rowOff>
    </xdr:from>
    <xdr:to>
      <xdr:col>1</xdr:col>
      <xdr:colOff>3175</xdr:colOff>
      <xdr:row>54</xdr:row>
      <xdr:rowOff>114300</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4100" y="8724900"/>
          <a:ext cx="444500" cy="457200"/>
        </a:xfrm>
        <a:prstGeom prst="rect">
          <a:avLst/>
        </a:prstGeom>
      </xdr:spPr>
    </xdr:pic>
    <xdr:clientData/>
  </xdr:twoCellAnchor>
  <xdr:twoCellAnchor editAs="oneCell">
    <xdr:from>
      <xdr:col>0</xdr:col>
      <xdr:colOff>1104900</xdr:colOff>
      <xdr:row>55</xdr:row>
      <xdr:rowOff>114300</xdr:rowOff>
    </xdr:from>
    <xdr:to>
      <xdr:col>1</xdr:col>
      <xdr:colOff>0</xdr:colOff>
      <xdr:row>58</xdr:row>
      <xdr:rowOff>0</xdr:rowOff>
    </xdr:to>
    <xdr:pic>
      <xdr:nvPicPr>
        <xdr:cNvPr id="17" name="Imagen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04900" y="9613900"/>
          <a:ext cx="381000" cy="533400"/>
        </a:xfrm>
        <a:prstGeom prst="rect">
          <a:avLst/>
        </a:prstGeom>
      </xdr:spPr>
    </xdr:pic>
    <xdr:clientData/>
  </xdr:twoCellAnchor>
  <xdr:twoCellAnchor>
    <xdr:from>
      <xdr:col>0</xdr:col>
      <xdr:colOff>241300</xdr:colOff>
      <xdr:row>59</xdr:row>
      <xdr:rowOff>127000</xdr:rowOff>
    </xdr:from>
    <xdr:to>
      <xdr:col>0</xdr:col>
      <xdr:colOff>1295400</xdr:colOff>
      <xdr:row>64</xdr:row>
      <xdr:rowOff>101600</xdr:rowOff>
    </xdr:to>
    <xdr:sp macro="" textlink="">
      <xdr:nvSpPr>
        <xdr:cNvPr id="18" name="Elipse 17">
          <a:extLst>
            <a:ext uri="{FF2B5EF4-FFF2-40B4-BE49-F238E27FC236}">
              <a16:creationId xmlns:a16="http://schemas.microsoft.com/office/drawing/2014/main" id="{00000000-0008-0000-0100-000012000000}"/>
            </a:ext>
          </a:extLst>
        </xdr:cNvPr>
        <xdr:cNvSpPr/>
      </xdr:nvSpPr>
      <xdr:spPr>
        <a:xfrm>
          <a:off x="241300" y="13169900"/>
          <a:ext cx="1054100" cy="10541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_tradnl" sz="3600"/>
            <a:t>6</a:t>
          </a:r>
          <a:endParaRPr lang="es-ES_tradnl" sz="1100"/>
        </a:p>
      </xdr:txBody>
    </xdr:sp>
    <xdr:clientData/>
  </xdr:twoCellAnchor>
  <xdr:twoCellAnchor>
    <xdr:from>
      <xdr:col>0</xdr:col>
      <xdr:colOff>190500</xdr:colOff>
      <xdr:row>47</xdr:row>
      <xdr:rowOff>152400</xdr:rowOff>
    </xdr:from>
    <xdr:to>
      <xdr:col>0</xdr:col>
      <xdr:colOff>1244600</xdr:colOff>
      <xdr:row>52</xdr:row>
      <xdr:rowOff>38100</xdr:rowOff>
    </xdr:to>
    <xdr:sp macro="" textlink="">
      <xdr:nvSpPr>
        <xdr:cNvPr id="19" name="Elipse 18">
          <a:extLst>
            <a:ext uri="{FF2B5EF4-FFF2-40B4-BE49-F238E27FC236}">
              <a16:creationId xmlns:a16="http://schemas.microsoft.com/office/drawing/2014/main" id="{00000000-0008-0000-0100-000013000000}"/>
            </a:ext>
          </a:extLst>
        </xdr:cNvPr>
        <xdr:cNvSpPr/>
      </xdr:nvSpPr>
      <xdr:spPr>
        <a:xfrm>
          <a:off x="190500" y="10388600"/>
          <a:ext cx="1054100" cy="965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_tradnl" sz="3600"/>
            <a:t>5</a:t>
          </a:r>
          <a:endParaRPr lang="es-ES_tradnl" sz="1100"/>
        </a:p>
      </xdr:txBody>
    </xdr:sp>
    <xdr:clientData/>
  </xdr:twoCellAnchor>
  <xdr:twoCellAnchor editAs="oneCell">
    <xdr:from>
      <xdr:col>1</xdr:col>
      <xdr:colOff>0</xdr:colOff>
      <xdr:row>63</xdr:row>
      <xdr:rowOff>190500</xdr:rowOff>
    </xdr:from>
    <xdr:to>
      <xdr:col>9</xdr:col>
      <xdr:colOff>685800</xdr:colOff>
      <xdr:row>74</xdr:row>
      <xdr:rowOff>99067</xdr:rowOff>
    </xdr:to>
    <xdr:pic>
      <xdr:nvPicPr>
        <xdr:cNvPr id="20" name="Imagen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11300" y="11709400"/>
          <a:ext cx="8305800" cy="2283467"/>
        </a:xfrm>
        <a:prstGeom prst="rect">
          <a:avLst/>
        </a:prstGeom>
      </xdr:spPr>
    </xdr:pic>
    <xdr:clientData/>
  </xdr:twoCellAnchor>
  <xdr:twoCellAnchor>
    <xdr:from>
      <xdr:col>1</xdr:col>
      <xdr:colOff>76200</xdr:colOff>
      <xdr:row>61</xdr:row>
      <xdr:rowOff>76200</xdr:rowOff>
    </xdr:from>
    <xdr:to>
      <xdr:col>1</xdr:col>
      <xdr:colOff>558800</xdr:colOff>
      <xdr:row>63</xdr:row>
      <xdr:rowOff>127000</xdr:rowOff>
    </xdr:to>
    <xdr:sp macro="" textlink="">
      <xdr:nvSpPr>
        <xdr:cNvPr id="21" name="Flecha abajo 20">
          <a:extLst>
            <a:ext uri="{FF2B5EF4-FFF2-40B4-BE49-F238E27FC236}">
              <a16:creationId xmlns:a16="http://schemas.microsoft.com/office/drawing/2014/main" id="{00000000-0008-0000-0100-000015000000}"/>
            </a:ext>
          </a:extLst>
        </xdr:cNvPr>
        <xdr:cNvSpPr/>
      </xdr:nvSpPr>
      <xdr:spPr>
        <a:xfrm>
          <a:off x="1587500" y="11163300"/>
          <a:ext cx="482600" cy="482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0</xdr:col>
      <xdr:colOff>228600</xdr:colOff>
      <xdr:row>76</xdr:row>
      <xdr:rowOff>12700</xdr:rowOff>
    </xdr:from>
    <xdr:to>
      <xdr:col>0</xdr:col>
      <xdr:colOff>1282700</xdr:colOff>
      <xdr:row>78</xdr:row>
      <xdr:rowOff>139700</xdr:rowOff>
    </xdr:to>
    <xdr:sp macro="" textlink="">
      <xdr:nvSpPr>
        <xdr:cNvPr id="24" name="Elipse 23">
          <a:extLst>
            <a:ext uri="{FF2B5EF4-FFF2-40B4-BE49-F238E27FC236}">
              <a16:creationId xmlns:a16="http://schemas.microsoft.com/office/drawing/2014/main" id="{00000000-0008-0000-0100-000018000000}"/>
            </a:ext>
          </a:extLst>
        </xdr:cNvPr>
        <xdr:cNvSpPr/>
      </xdr:nvSpPr>
      <xdr:spPr>
        <a:xfrm>
          <a:off x="228600" y="16725900"/>
          <a:ext cx="1054100" cy="10541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_tradnl" sz="3600"/>
            <a:t>7</a:t>
          </a:r>
          <a:endParaRPr lang="es-ES_tradnl"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13</xdr:row>
      <xdr:rowOff>409223</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13</xdr:row>
      <xdr:rowOff>409223</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14</xdr:row>
      <xdr:rowOff>352778</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4</xdr:row>
      <xdr:rowOff>0</xdr:rowOff>
    </xdr:from>
    <xdr:to>
      <xdr:col>9</xdr:col>
      <xdr:colOff>826294</xdr:colOff>
      <xdr:row>14</xdr:row>
      <xdr:rowOff>858397</xdr:rowOff>
    </xdr:to>
    <xdr:graphicFrame macro="">
      <xdr:nvGraphicFramePr>
        <xdr:cNvPr id="3" name="Gráfico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0</xdr:colOff>
      <xdr:row>4</xdr:row>
      <xdr:rowOff>0</xdr:rowOff>
    </xdr:from>
    <xdr:to>
      <xdr:col>9</xdr:col>
      <xdr:colOff>851807</xdr:colOff>
      <xdr:row>15</xdr:row>
      <xdr:rowOff>87893</xdr:rowOff>
    </xdr:to>
    <xdr:graphicFrame macro="">
      <xdr:nvGraphicFramePr>
        <xdr:cNvPr id="3" name="Gráfico 1">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139700</xdr:colOff>
      <xdr:row>2</xdr:row>
      <xdr:rowOff>196849</xdr:rowOff>
    </xdr:from>
    <xdr:to>
      <xdr:col>8</xdr:col>
      <xdr:colOff>1358900</xdr:colOff>
      <xdr:row>14</xdr:row>
      <xdr:rowOff>366888</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14</xdr:row>
      <xdr:rowOff>889000</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14</xdr:row>
      <xdr:rowOff>889000</xdr:rowOff>
    </xdr:to>
    <xdr:graphicFrame macro="">
      <xdr:nvGraphicFramePr>
        <xdr:cNvPr id="2" name="Gráfico 1">
          <a:extLst>
            <a:ext uri="{FF2B5EF4-FFF2-40B4-BE49-F238E27FC236}">
              <a16:creationId xmlns:a16="http://schemas.microsoft.com/office/drawing/2014/main" id="{1B3EFCA2-A2AA-494D-ACDF-1239AB0C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14</xdr:row>
      <xdr:rowOff>0</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14</xdr:row>
      <xdr:rowOff>0</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14</xdr:row>
      <xdr:rowOff>56445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286543</xdr:colOff>
      <xdr:row>2</xdr:row>
      <xdr:rowOff>83344</xdr:rowOff>
    </xdr:from>
    <xdr:to>
      <xdr:col>9</xdr:col>
      <xdr:colOff>762793</xdr:colOff>
      <xdr:row>22</xdr:row>
      <xdr:rowOff>200819</xdr:rowOff>
    </xdr:to>
    <xdr:grpSp>
      <xdr:nvGrpSpPr>
        <xdr:cNvPr id="5" name="Agrupar 4">
          <a:extLst>
            <a:ext uri="{FF2B5EF4-FFF2-40B4-BE49-F238E27FC236}">
              <a16:creationId xmlns:a16="http://schemas.microsoft.com/office/drawing/2014/main" id="{00000000-0008-0000-1E00-000005000000}"/>
            </a:ext>
          </a:extLst>
        </xdr:cNvPr>
        <xdr:cNvGrpSpPr/>
      </xdr:nvGrpSpPr>
      <xdr:grpSpPr>
        <a:xfrm>
          <a:off x="4918074" y="1297782"/>
          <a:ext cx="6893719" cy="4403725"/>
          <a:chOff x="4864100" y="635000"/>
          <a:chExt cx="6223000" cy="4432300"/>
        </a:xfrm>
      </xdr:grpSpPr>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4864100" y="635000"/>
          <a:ext cx="6223000" cy="44323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Conector recto 3">
            <a:extLst>
              <a:ext uri="{FF2B5EF4-FFF2-40B4-BE49-F238E27FC236}">
                <a16:creationId xmlns:a16="http://schemas.microsoft.com/office/drawing/2014/main" id="{00000000-0008-0000-1E00-000004000000}"/>
              </a:ext>
            </a:extLst>
          </xdr:cNvPr>
          <xdr:cNvCxnSpPr/>
        </xdr:nvCxnSpPr>
        <xdr:spPr>
          <a:xfrm flipV="1">
            <a:off x="5686534" y="1696069"/>
            <a:ext cx="5335231" cy="1"/>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749300</xdr:colOff>
      <xdr:row>28</xdr:row>
      <xdr:rowOff>88900</xdr:rowOff>
    </xdr:from>
    <xdr:to>
      <xdr:col>8</xdr:col>
      <xdr:colOff>1511300</xdr:colOff>
      <xdr:row>41</xdr:row>
      <xdr:rowOff>0</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13</xdr:row>
      <xdr:rowOff>70555</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11</xdr:row>
      <xdr:rowOff>0</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11</xdr:row>
      <xdr:rowOff>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929923</xdr:colOff>
      <xdr:row>2</xdr:row>
      <xdr:rowOff>196850</xdr:rowOff>
    </xdr:from>
    <xdr:to>
      <xdr:col>9</xdr:col>
      <xdr:colOff>653346</xdr:colOff>
      <xdr:row>13</xdr:row>
      <xdr:rowOff>141112</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84667</xdr:colOff>
      <xdr:row>8</xdr:row>
      <xdr:rowOff>14111</xdr:rowOff>
    </xdr:from>
    <xdr:to>
      <xdr:col>4</xdr:col>
      <xdr:colOff>705697</xdr:colOff>
      <xdr:row>9</xdr:row>
      <xdr:rowOff>171027</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50778" y="3287889"/>
          <a:ext cx="609600" cy="609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139700</xdr:colOff>
      <xdr:row>2</xdr:row>
      <xdr:rowOff>196850</xdr:rowOff>
    </xdr:from>
    <xdr:to>
      <xdr:col>8</xdr:col>
      <xdr:colOff>1358900</xdr:colOff>
      <xdr:row>16</xdr:row>
      <xdr:rowOff>155222</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139700</xdr:colOff>
      <xdr:row>2</xdr:row>
      <xdr:rowOff>196849</xdr:rowOff>
    </xdr:from>
    <xdr:to>
      <xdr:col>8</xdr:col>
      <xdr:colOff>1358900</xdr:colOff>
      <xdr:row>12</xdr:row>
      <xdr:rowOff>243416</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G23" totalsRowShown="0" headerRowDxfId="13" dataDxfId="12" totalsRowDxfId="11">
  <autoFilter ref="B2:G23" xr:uid="{00000000-0009-0000-0100-000001000000}"/>
  <tableColumns count="6">
    <tableColumn id="1" xr3:uid="{00000000-0010-0000-0000-000001000000}" name="ASPECTES AMBIENTALS" dataDxfId="10"/>
    <tableColumn id="2" xr3:uid="{00000000-0010-0000-0000-000002000000}" name="APLICA" dataDxfId="9"/>
    <tableColumn id="5" xr3:uid="{00000000-0010-0000-0000-000005000000}" name="ACTIVITATS, PRODUCTES O SERVEIS RELACIONATS" dataDxfId="8"/>
    <tableColumn id="3" xr3:uid="{00000000-0010-0000-0000-000003000000}" name="IMPACTES AMBIENTALS" dataDxfId="7"/>
    <tableColumn id="8" xr3:uid="{00000000-0010-0000-0000-000008000000}" name="COMENTARIS" dataDxfId="6"/>
    <tableColumn id="4" xr3:uid="{00000000-0010-0000-0000-000004000000}" name="ESTAT DE LA SITUACIÓ" dataDxfId="5" totalsRowDxfId="4"/>
  </tableColumns>
  <tableStyleInfo name="Task List" showFirstColumn="1" showLastColumn="0" showRowStripes="1" showColumnStripes="0"/>
</table>
</file>

<file path=xl/theme/theme1.xml><?xml version="1.0" encoding="utf-8"?>
<a:theme xmlns:a="http://schemas.openxmlformats.org/drawingml/2006/main" name="Office Theme">
  <a:themeElements>
    <a:clrScheme name="Task List">
      <a:dk1>
        <a:sysClr val="windowText" lastClr="000000"/>
      </a:dk1>
      <a:lt1>
        <a:sysClr val="window" lastClr="FFFFFF"/>
      </a:lt1>
      <a:dk2>
        <a:srgbClr val="07181B"/>
      </a:dk2>
      <a:lt2>
        <a:srgbClr val="F9F8F3"/>
      </a:lt2>
      <a:accent1>
        <a:srgbClr val="39BCD2"/>
      </a:accent1>
      <a:accent2>
        <a:srgbClr val="F1C94D"/>
      </a:accent2>
      <a:accent3>
        <a:srgbClr val="FD9330"/>
      </a:accent3>
      <a:accent4>
        <a:srgbClr val="F1424D"/>
      </a:accent4>
      <a:accent5>
        <a:srgbClr val="22B183"/>
      </a:accent5>
      <a:accent6>
        <a:srgbClr val="8963A7"/>
      </a:accent6>
      <a:hlink>
        <a:srgbClr val="39BCD2"/>
      </a:hlink>
      <a:folHlink>
        <a:srgbClr val="8963A7"/>
      </a:folHlink>
    </a:clrScheme>
    <a:fontScheme name="Task list 2">
      <a:majorFont>
        <a:latin typeface="Courier New"/>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10.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11.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12.bin"/><Relationship Id="rId4" Type="http://schemas.openxmlformats.org/officeDocument/2006/relationships/comments" Target="../comments1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2"/>
  <sheetViews>
    <sheetView showGridLines="0" workbookViewId="0">
      <pane ySplit="1" topLeftCell="A5" activePane="bottomLeft" state="frozen"/>
      <selection pane="bottomLeft" activeCell="C5" sqref="C5"/>
    </sheetView>
  </sheetViews>
  <sheetFormatPr baseColWidth="10" defaultRowHeight="17.25"/>
  <cols>
    <col min="1" max="1" width="40.5546875" customWidth="1"/>
    <col min="2" max="2" width="70.33203125" customWidth="1"/>
  </cols>
  <sheetData>
    <row r="1" spans="1:2" s="46" customFormat="1" ht="33" customHeight="1">
      <c r="A1" s="105" t="s">
        <v>273</v>
      </c>
      <c r="B1" s="106" t="s">
        <v>370</v>
      </c>
    </row>
    <row r="2" spans="1:2">
      <c r="A2" s="135" t="s">
        <v>257</v>
      </c>
      <c r="B2" s="136"/>
    </row>
    <row r="3" spans="1:2" ht="76.7" customHeight="1">
      <c r="A3" s="133" t="s">
        <v>340</v>
      </c>
      <c r="B3" s="134"/>
    </row>
    <row r="4" spans="1:2">
      <c r="A4" s="135" t="s">
        <v>260</v>
      </c>
      <c r="B4" s="136"/>
    </row>
    <row r="5" spans="1:2" ht="183.95" customHeight="1">
      <c r="A5" s="133" t="s">
        <v>350</v>
      </c>
      <c r="B5" s="134"/>
    </row>
    <row r="6" spans="1:2">
      <c r="A6" s="135" t="s">
        <v>258</v>
      </c>
      <c r="B6" s="136"/>
    </row>
    <row r="7" spans="1:2" ht="299.25" customHeight="1">
      <c r="A7" s="133"/>
      <c r="B7" s="134"/>
    </row>
    <row r="9" spans="1:2" ht="21">
      <c r="A9" s="114" t="s">
        <v>339</v>
      </c>
    </row>
    <row r="12" spans="1:2">
      <c r="A12" s="113"/>
    </row>
  </sheetData>
  <mergeCells count="6">
    <mergeCell ref="A7:B7"/>
    <mergeCell ref="A2:B2"/>
    <mergeCell ref="A3:B3"/>
    <mergeCell ref="A4:B4"/>
    <mergeCell ref="A5:B5"/>
    <mergeCell ref="A6:B6"/>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0"/>
  <sheetViews>
    <sheetView showGridLines="0" zoomScale="90" zoomScaleNormal="90" zoomScalePageLayoutView="90" workbookViewId="0">
      <pane ySplit="1" topLeftCell="A14" activePane="bottomLeft" state="frozen"/>
      <selection pane="bottomLeft" activeCell="D13" sqref="D13:D15"/>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210</v>
      </c>
      <c r="B1" s="137"/>
      <c r="C1" s="137"/>
      <c r="D1" s="137"/>
      <c r="E1" s="32"/>
      <c r="F1" s="1"/>
      <c r="G1" s="32"/>
      <c r="H1" s="32"/>
      <c r="I1" s="2"/>
    </row>
    <row r="4" spans="1:9" s="4" customFormat="1" ht="17.100000000000001" customHeight="1">
      <c r="A4" s="11" t="s">
        <v>1</v>
      </c>
      <c r="B4" s="11" t="s">
        <v>5</v>
      </c>
      <c r="C4" s="12" t="s">
        <v>12</v>
      </c>
      <c r="D4" s="12" t="s">
        <v>213</v>
      </c>
    </row>
    <row r="5" spans="1:9" ht="41.25" customHeight="1">
      <c r="A5" s="150">
        <v>1</v>
      </c>
      <c r="B5" s="10">
        <v>3</v>
      </c>
      <c r="C5" s="58" t="s">
        <v>363</v>
      </c>
      <c r="D5" s="147" t="s">
        <v>376</v>
      </c>
    </row>
    <row r="6" spans="1:9" ht="40.700000000000003" customHeight="1">
      <c r="A6" s="151"/>
      <c r="B6" s="9">
        <v>2</v>
      </c>
      <c r="C6" s="58" t="s">
        <v>364</v>
      </c>
      <c r="D6" s="148"/>
    </row>
    <row r="7" spans="1:9">
      <c r="A7" s="152"/>
      <c r="B7" s="8">
        <v>1</v>
      </c>
      <c r="C7" s="58" t="s">
        <v>365</v>
      </c>
      <c r="D7" s="149"/>
    </row>
    <row r="8" spans="1:9" s="4" customFormat="1">
      <c r="A8" s="34" t="s">
        <v>1</v>
      </c>
      <c r="B8" s="34" t="s">
        <v>5</v>
      </c>
      <c r="C8" s="35" t="s">
        <v>2</v>
      </c>
      <c r="D8" s="35"/>
    </row>
    <row r="9" spans="1:9" ht="40.700000000000003" customHeight="1">
      <c r="A9" s="150">
        <v>2</v>
      </c>
      <c r="B9" s="10">
        <v>3</v>
      </c>
      <c r="C9" s="36" t="s">
        <v>229</v>
      </c>
      <c r="D9" s="153" t="s">
        <v>301</v>
      </c>
    </row>
    <row r="10" spans="1:9" ht="34.5">
      <c r="A10" s="151"/>
      <c r="B10" s="9">
        <v>2</v>
      </c>
      <c r="C10" s="36" t="s">
        <v>230</v>
      </c>
      <c r="D10" s="160"/>
    </row>
    <row r="11" spans="1:9" ht="17.100000000000001" customHeight="1">
      <c r="A11" s="152"/>
      <c r="B11" s="8">
        <v>1</v>
      </c>
      <c r="C11" s="56"/>
      <c r="D11" s="161"/>
    </row>
    <row r="12" spans="1:9" s="4" customFormat="1">
      <c r="A12" s="34" t="s">
        <v>1</v>
      </c>
      <c r="B12" s="34" t="s">
        <v>5</v>
      </c>
      <c r="C12" s="35" t="s">
        <v>4</v>
      </c>
      <c r="D12" s="12" t="s">
        <v>213</v>
      </c>
    </row>
    <row r="13" spans="1:9" ht="34.5">
      <c r="A13" s="150">
        <v>1</v>
      </c>
      <c r="B13" s="10">
        <v>3</v>
      </c>
      <c r="C13" s="33" t="s">
        <v>214</v>
      </c>
      <c r="D13" s="153" t="s">
        <v>302</v>
      </c>
    </row>
    <row r="14" spans="1:9" ht="34.5">
      <c r="A14" s="151"/>
      <c r="B14" s="9">
        <v>2</v>
      </c>
      <c r="C14" s="33" t="s">
        <v>14</v>
      </c>
      <c r="D14" s="160"/>
    </row>
    <row r="15" spans="1:9" ht="73.150000000000006" customHeight="1">
      <c r="A15" s="152"/>
      <c r="B15" s="8">
        <v>1</v>
      </c>
      <c r="C15" s="33" t="s">
        <v>8</v>
      </c>
      <c r="D15" s="161"/>
    </row>
    <row r="16" spans="1:9" s="4" customFormat="1">
      <c r="A16" s="11" t="s">
        <v>1</v>
      </c>
      <c r="B16" s="11" t="s">
        <v>5</v>
      </c>
      <c r="C16" s="12" t="s">
        <v>6</v>
      </c>
      <c r="D16" s="12" t="s">
        <v>213</v>
      </c>
    </row>
    <row r="17" spans="1:4" ht="37.5" customHeight="1">
      <c r="A17" s="150">
        <v>1</v>
      </c>
      <c r="B17" s="10">
        <v>4</v>
      </c>
      <c r="C17" s="58" t="s">
        <v>215</v>
      </c>
      <c r="D17" s="147"/>
    </row>
    <row r="18" spans="1:4" ht="40.700000000000003" customHeight="1">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54" customHeight="1">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6</v>
      </c>
      <c r="C25" s="35" t="s">
        <v>12</v>
      </c>
      <c r="D25" s="71">
        <f>A5</f>
        <v>1</v>
      </c>
    </row>
    <row r="26" spans="1:4">
      <c r="A26" s="156"/>
      <c r="C26" s="35" t="s">
        <v>2</v>
      </c>
      <c r="D26" s="71">
        <f>A9</f>
        <v>2</v>
      </c>
    </row>
    <row r="27" spans="1:4">
      <c r="A27" s="156"/>
      <c r="C27" s="35" t="s">
        <v>4</v>
      </c>
      <c r="D27" s="71">
        <f>A13</f>
        <v>1</v>
      </c>
    </row>
    <row r="28" spans="1:4">
      <c r="A28" s="156"/>
      <c r="C28" s="35" t="s">
        <v>6</v>
      </c>
      <c r="D28" s="71">
        <f>A17</f>
        <v>1</v>
      </c>
    </row>
    <row r="29" spans="1:4">
      <c r="A29" s="156"/>
      <c r="C29" s="35" t="s">
        <v>9</v>
      </c>
      <c r="D29" s="71">
        <f>A21</f>
        <v>1</v>
      </c>
    </row>
    <row r="30" spans="1:4">
      <c r="D30" s="39">
        <f>SUM(D25:D29)</f>
        <v>6</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pageSetup paperSize="9" orientation="portrait" verticalDpi="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0"/>
  <sheetViews>
    <sheetView showGridLines="0" zoomScale="90" zoomScaleNormal="90" zoomScalePageLayoutView="90" workbookViewId="0">
      <pane ySplit="1" topLeftCell="A2" activePane="bottomLeft" state="frozen"/>
      <selection pane="bottomLeft" activeCell="D16" sqref="D16"/>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362</v>
      </c>
      <c r="B1" s="137"/>
      <c r="C1" s="137"/>
      <c r="D1" s="137"/>
      <c r="E1" s="28"/>
      <c r="F1" s="1"/>
      <c r="G1" s="28"/>
      <c r="H1" s="28"/>
      <c r="I1" s="2"/>
    </row>
    <row r="3" spans="1:9">
      <c r="C3" s="6" t="s">
        <v>361</v>
      </c>
    </row>
    <row r="4" spans="1:9" s="4" customFormat="1" ht="17.100000000000001" customHeight="1">
      <c r="A4" s="11" t="s">
        <v>1</v>
      </c>
      <c r="B4" s="11" t="s">
        <v>5</v>
      </c>
      <c r="C4" s="12" t="s">
        <v>12</v>
      </c>
      <c r="D4" s="12" t="s">
        <v>213</v>
      </c>
    </row>
    <row r="5" spans="1:9" ht="43.5" customHeight="1">
      <c r="A5" s="150">
        <v>1</v>
      </c>
      <c r="B5" s="10">
        <v>3</v>
      </c>
      <c r="C5" s="58" t="s">
        <v>363</v>
      </c>
      <c r="D5" s="153" t="s">
        <v>377</v>
      </c>
    </row>
    <row r="6" spans="1:9" ht="64.5" customHeight="1">
      <c r="A6" s="151"/>
      <c r="B6" s="9">
        <v>2</v>
      </c>
      <c r="C6" s="58" t="s">
        <v>364</v>
      </c>
      <c r="D6" s="160"/>
    </row>
    <row r="7" spans="1:9" ht="17.100000000000001" customHeight="1">
      <c r="A7" s="152"/>
      <c r="B7" s="8">
        <v>1</v>
      </c>
      <c r="C7" s="58" t="s">
        <v>365</v>
      </c>
      <c r="D7" s="161"/>
    </row>
    <row r="8" spans="1:9" s="4" customFormat="1">
      <c r="A8" s="34" t="s">
        <v>1</v>
      </c>
      <c r="B8" s="34" t="s">
        <v>5</v>
      </c>
      <c r="C8" s="35" t="s">
        <v>2</v>
      </c>
      <c r="D8" s="35"/>
    </row>
    <row r="9" spans="1:9" ht="27" customHeight="1">
      <c r="A9" s="150">
        <v>3</v>
      </c>
      <c r="B9" s="10">
        <v>3</v>
      </c>
      <c r="C9" s="36" t="s">
        <v>59</v>
      </c>
      <c r="D9" s="153"/>
    </row>
    <row r="10" spans="1:9" ht="17.100000000000001" customHeight="1">
      <c r="A10" s="151"/>
      <c r="B10" s="9">
        <v>2</v>
      </c>
      <c r="C10" s="36" t="s">
        <v>60</v>
      </c>
      <c r="D10" s="160"/>
    </row>
    <row r="11" spans="1:9" ht="17.100000000000001" customHeight="1">
      <c r="A11" s="152"/>
      <c r="B11" s="8">
        <v>1</v>
      </c>
      <c r="C11" s="36" t="s">
        <v>105</v>
      </c>
      <c r="D11" s="161"/>
    </row>
    <row r="12" spans="1:9" s="4" customFormat="1">
      <c r="A12" s="34" t="s">
        <v>1</v>
      </c>
      <c r="B12" s="34" t="s">
        <v>5</v>
      </c>
      <c r="C12" s="35" t="s">
        <v>4</v>
      </c>
      <c r="D12" s="12" t="s">
        <v>213</v>
      </c>
    </row>
    <row r="13" spans="1:9" ht="34.5">
      <c r="A13" s="150">
        <v>1</v>
      </c>
      <c r="B13" s="10">
        <v>3</v>
      </c>
      <c r="C13" s="33" t="s">
        <v>214</v>
      </c>
      <c r="D13" s="153" t="s">
        <v>378</v>
      </c>
    </row>
    <row r="14" spans="1:9" ht="34.5">
      <c r="A14" s="151"/>
      <c r="B14" s="9">
        <v>2</v>
      </c>
      <c r="C14" s="33" t="s">
        <v>14</v>
      </c>
      <c r="D14" s="160"/>
    </row>
    <row r="15" spans="1:9" ht="90" customHeight="1">
      <c r="A15" s="152"/>
      <c r="B15" s="8">
        <v>1</v>
      </c>
      <c r="C15" s="33" t="s">
        <v>8</v>
      </c>
      <c r="D15" s="161"/>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54" customHeight="1">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7</v>
      </c>
      <c r="C25" s="35" t="s">
        <v>12</v>
      </c>
      <c r="D25" s="71">
        <f>A5</f>
        <v>1</v>
      </c>
    </row>
    <row r="26" spans="1:4">
      <c r="A26" s="156"/>
      <c r="C26" s="35" t="s">
        <v>2</v>
      </c>
      <c r="D26" s="71">
        <f>A9</f>
        <v>3</v>
      </c>
    </row>
    <row r="27" spans="1:4">
      <c r="A27" s="156"/>
      <c r="C27" s="35" t="s">
        <v>4</v>
      </c>
      <c r="D27" s="71">
        <f>A13</f>
        <v>1</v>
      </c>
    </row>
    <row r="28" spans="1:4">
      <c r="A28" s="156"/>
      <c r="C28" s="35" t="s">
        <v>6</v>
      </c>
      <c r="D28" s="71">
        <f>A17</f>
        <v>1</v>
      </c>
    </row>
    <row r="29" spans="1:4">
      <c r="A29" s="156"/>
      <c r="C29" s="35" t="s">
        <v>9</v>
      </c>
      <c r="D29" s="71">
        <f>A21</f>
        <v>1</v>
      </c>
    </row>
    <row r="30" spans="1:4">
      <c r="D30" s="39">
        <f>SUM(D25:D29)</f>
        <v>7</v>
      </c>
    </row>
  </sheetData>
  <mergeCells count="12">
    <mergeCell ref="A13:A15"/>
    <mergeCell ref="D13:D15"/>
    <mergeCell ref="A1:D1"/>
    <mergeCell ref="A5:A7"/>
    <mergeCell ref="D5:D7"/>
    <mergeCell ref="A9:A11"/>
    <mergeCell ref="D9:D11"/>
    <mergeCell ref="A17:A19"/>
    <mergeCell ref="D17:D19"/>
    <mergeCell ref="A21:A23"/>
    <mergeCell ref="D21:D23"/>
    <mergeCell ref="A25:A29"/>
  </mergeCells>
  <conditionalFormatting sqref="A25:A29">
    <cfRule type="iconSet" priority="1">
      <iconSet iconSet="3Symbols" reverse="1">
        <cfvo type="percent" val="0"/>
        <cfvo type="num" val="9"/>
        <cfvo type="num" val="10"/>
      </iconSet>
    </cfRule>
  </conditionalFormatting>
  <pageMargins left="0.7" right="0.7" top="0.75" bottom="0.75" header="0.3" footer="0.3"/>
  <pageSetup paperSize="9" orientation="portrait" verticalDpi="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30"/>
  <sheetViews>
    <sheetView topLeftCell="A4" zoomScale="90" zoomScaleNormal="90" workbookViewId="0">
      <selection activeCell="E15" sqref="E15"/>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319</v>
      </c>
      <c r="B1" s="137"/>
      <c r="C1" s="137"/>
      <c r="D1" s="137"/>
      <c r="E1" s="109"/>
      <c r="F1" s="1"/>
      <c r="G1" s="109"/>
      <c r="H1" s="109"/>
      <c r="I1" s="2"/>
    </row>
    <row r="4" spans="1:9" s="4" customFormat="1" ht="17.100000000000001" customHeight="1">
      <c r="A4" s="11" t="s">
        <v>1</v>
      </c>
      <c r="B4" s="11" t="s">
        <v>5</v>
      </c>
      <c r="C4" s="12" t="s">
        <v>12</v>
      </c>
      <c r="D4" s="12" t="s">
        <v>213</v>
      </c>
    </row>
    <row r="5" spans="1:9" ht="43.5" customHeight="1">
      <c r="A5" s="150">
        <v>1</v>
      </c>
      <c r="B5" s="10">
        <v>3</v>
      </c>
      <c r="C5" s="58" t="s">
        <v>363</v>
      </c>
      <c r="D5" s="153" t="s">
        <v>379</v>
      </c>
    </row>
    <row r="6" spans="1:9" ht="64.5" customHeight="1">
      <c r="A6" s="151"/>
      <c r="B6" s="9">
        <v>2</v>
      </c>
      <c r="C6" s="58" t="s">
        <v>364</v>
      </c>
      <c r="D6" s="160"/>
    </row>
    <row r="7" spans="1:9" ht="17.100000000000001" customHeight="1">
      <c r="A7" s="152"/>
      <c r="B7" s="8">
        <v>1</v>
      </c>
      <c r="C7" s="58" t="s">
        <v>365</v>
      </c>
      <c r="D7" s="161"/>
    </row>
    <row r="8" spans="1:9" s="4" customFormat="1">
      <c r="A8" s="34" t="s">
        <v>1</v>
      </c>
      <c r="B8" s="34" t="s">
        <v>5</v>
      </c>
      <c r="C8" s="35" t="s">
        <v>2</v>
      </c>
      <c r="D8" s="35"/>
    </row>
    <row r="9" spans="1:9" ht="27" customHeight="1">
      <c r="A9" s="150">
        <v>2</v>
      </c>
      <c r="B9" s="10">
        <v>3</v>
      </c>
      <c r="C9" s="36" t="s">
        <v>322</v>
      </c>
      <c r="D9" s="153"/>
    </row>
    <row r="10" spans="1:9" ht="17.100000000000001" customHeight="1">
      <c r="A10" s="151"/>
      <c r="B10" s="9">
        <v>2</v>
      </c>
      <c r="C10" s="36" t="s">
        <v>320</v>
      </c>
      <c r="D10" s="160"/>
    </row>
    <row r="11" spans="1:9" ht="17.100000000000001" customHeight="1">
      <c r="A11" s="152"/>
      <c r="B11" s="8">
        <v>1</v>
      </c>
      <c r="C11" s="36" t="s">
        <v>321</v>
      </c>
      <c r="D11" s="161"/>
    </row>
    <row r="12" spans="1:9" s="4" customFormat="1">
      <c r="A12" s="34" t="s">
        <v>1</v>
      </c>
      <c r="B12" s="34" t="s">
        <v>5</v>
      </c>
      <c r="C12" s="35" t="s">
        <v>4</v>
      </c>
      <c r="D12" s="12" t="s">
        <v>213</v>
      </c>
    </row>
    <row r="13" spans="1:9" ht="34.5">
      <c r="A13" s="150">
        <v>1</v>
      </c>
      <c r="B13" s="10">
        <v>3</v>
      </c>
      <c r="C13" s="33" t="s">
        <v>214</v>
      </c>
      <c r="D13" s="153" t="s">
        <v>354</v>
      </c>
    </row>
    <row r="14" spans="1:9" ht="34.5">
      <c r="A14" s="151"/>
      <c r="B14" s="9">
        <v>2</v>
      </c>
      <c r="C14" s="33" t="s">
        <v>14</v>
      </c>
      <c r="D14" s="160"/>
    </row>
    <row r="15" spans="1:9" ht="90" customHeight="1">
      <c r="A15" s="152"/>
      <c r="B15" s="8">
        <v>1</v>
      </c>
      <c r="C15" s="33" t="s">
        <v>8</v>
      </c>
      <c r="D15" s="161"/>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34.5">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6</v>
      </c>
      <c r="C25" s="35" t="s">
        <v>12</v>
      </c>
      <c r="D25" s="71">
        <f>A5</f>
        <v>1</v>
      </c>
    </row>
    <row r="26" spans="1:4">
      <c r="A26" s="156"/>
      <c r="C26" s="35" t="s">
        <v>2</v>
      </c>
      <c r="D26" s="71">
        <f>A9</f>
        <v>2</v>
      </c>
    </row>
    <row r="27" spans="1:4">
      <c r="A27" s="156"/>
      <c r="C27" s="35" t="s">
        <v>4</v>
      </c>
      <c r="D27" s="71">
        <f>A13</f>
        <v>1</v>
      </c>
    </row>
    <row r="28" spans="1:4">
      <c r="A28" s="156"/>
      <c r="C28" s="35" t="s">
        <v>6</v>
      </c>
      <c r="D28" s="71">
        <f>A17</f>
        <v>1</v>
      </c>
    </row>
    <row r="29" spans="1:4">
      <c r="A29" s="156"/>
      <c r="C29" s="35" t="s">
        <v>9</v>
      </c>
      <c r="D29" s="71">
        <f>A21</f>
        <v>1</v>
      </c>
    </row>
    <row r="30" spans="1:4">
      <c r="D30" s="39">
        <f>SUM(D25:D29)</f>
        <v>6</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0"/>
  <sheetViews>
    <sheetView showGridLines="0" workbookViewId="0">
      <pane ySplit="1" topLeftCell="A2" activePane="bottomLeft" state="frozen"/>
      <selection pane="bottomLeft" activeCell="D13" sqref="D13:D15"/>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24.75" customHeight="1">
      <c r="A1" s="181" t="s">
        <v>166</v>
      </c>
      <c r="B1" s="181"/>
      <c r="C1" s="181"/>
      <c r="D1" s="181"/>
      <c r="E1" s="62"/>
      <c r="F1" s="1"/>
      <c r="G1" s="62"/>
      <c r="H1" s="62"/>
      <c r="I1" s="2" t="s">
        <v>0</v>
      </c>
    </row>
    <row r="3" spans="1:9">
      <c r="C3" s="69"/>
    </row>
    <row r="4" spans="1:9" s="4" customFormat="1">
      <c r="A4" s="11" t="s">
        <v>1</v>
      </c>
      <c r="B4" s="11" t="s">
        <v>5</v>
      </c>
      <c r="C4" s="12" t="s">
        <v>12</v>
      </c>
      <c r="D4" s="12" t="s">
        <v>213</v>
      </c>
    </row>
    <row r="5" spans="1:9" ht="34.5">
      <c r="A5" s="144">
        <v>1</v>
      </c>
      <c r="B5" s="10">
        <v>3</v>
      </c>
      <c r="C5" s="58" t="s">
        <v>363</v>
      </c>
      <c r="D5" s="147" t="s">
        <v>366</v>
      </c>
    </row>
    <row r="6" spans="1:9" ht="34.5">
      <c r="A6" s="145"/>
      <c r="B6" s="9">
        <v>2</v>
      </c>
      <c r="C6" s="58" t="s">
        <v>364</v>
      </c>
      <c r="D6" s="148"/>
    </row>
    <row r="7" spans="1:9">
      <c r="A7" s="146"/>
      <c r="B7" s="8">
        <v>1</v>
      </c>
      <c r="C7" s="58" t="s">
        <v>365</v>
      </c>
      <c r="D7" s="149"/>
    </row>
    <row r="8" spans="1:9" s="4" customFormat="1">
      <c r="A8" s="11" t="s">
        <v>1</v>
      </c>
      <c r="B8" s="11" t="s">
        <v>5</v>
      </c>
      <c r="C8" s="12" t="s">
        <v>3</v>
      </c>
      <c r="D8" s="12" t="s">
        <v>213</v>
      </c>
    </row>
    <row r="9" spans="1:9" ht="69">
      <c r="A9" s="150">
        <v>3</v>
      </c>
      <c r="B9" s="10">
        <v>3</v>
      </c>
      <c r="C9" s="36" t="s">
        <v>148</v>
      </c>
      <c r="D9" s="162" t="s">
        <v>303</v>
      </c>
    </row>
    <row r="10" spans="1:9" ht="69">
      <c r="A10" s="151"/>
      <c r="B10" s="9">
        <v>2</v>
      </c>
      <c r="C10" s="36" t="s">
        <v>149</v>
      </c>
      <c r="D10" s="163"/>
    </row>
    <row r="11" spans="1:9" ht="34.5">
      <c r="A11" s="152"/>
      <c r="B11" s="8">
        <v>1</v>
      </c>
      <c r="C11" s="33" t="s">
        <v>150</v>
      </c>
      <c r="D11" s="164"/>
    </row>
    <row r="12" spans="1:9" s="4" customFormat="1">
      <c r="A12" s="11" t="s">
        <v>1</v>
      </c>
      <c r="B12" s="11" t="s">
        <v>5</v>
      </c>
      <c r="C12" s="12" t="s">
        <v>4</v>
      </c>
      <c r="D12" s="12" t="s">
        <v>213</v>
      </c>
    </row>
    <row r="13" spans="1:9" ht="34.5">
      <c r="A13" s="150">
        <v>1</v>
      </c>
      <c r="B13" s="10">
        <v>3</v>
      </c>
      <c r="C13" s="33" t="s">
        <v>214</v>
      </c>
      <c r="D13" s="147" t="s">
        <v>357</v>
      </c>
    </row>
    <row r="14" spans="1:9" ht="34.5">
      <c r="A14" s="151"/>
      <c r="B14" s="9">
        <v>2</v>
      </c>
      <c r="C14" s="33" t="s">
        <v>14</v>
      </c>
      <c r="D14" s="148"/>
    </row>
    <row r="15" spans="1:9" ht="86.25">
      <c r="A15" s="152"/>
      <c r="B15" s="8">
        <v>1</v>
      </c>
      <c r="C15" s="33" t="s">
        <v>8</v>
      </c>
      <c r="D15" s="149"/>
    </row>
    <row r="16" spans="1:9" s="4" customFormat="1">
      <c r="A16" s="11" t="s">
        <v>1</v>
      </c>
      <c r="B16" s="11" t="s">
        <v>5</v>
      </c>
      <c r="C16" s="12" t="s">
        <v>6</v>
      </c>
      <c r="D16" s="12" t="s">
        <v>213</v>
      </c>
    </row>
    <row r="17" spans="1:4" ht="34.5">
      <c r="A17" s="150">
        <v>1</v>
      </c>
      <c r="B17" s="10">
        <v>4</v>
      </c>
      <c r="C17" s="33" t="s">
        <v>31</v>
      </c>
      <c r="D17" s="147" t="s">
        <v>304</v>
      </c>
    </row>
    <row r="18" spans="1:4" ht="34.5">
      <c r="A18" s="151"/>
      <c r="B18" s="9">
        <v>2</v>
      </c>
      <c r="C18" s="33" t="s">
        <v>32</v>
      </c>
      <c r="D18" s="148"/>
    </row>
    <row r="19" spans="1:4" ht="34.5">
      <c r="A19" s="152"/>
      <c r="B19" s="8">
        <v>1</v>
      </c>
      <c r="C19" s="33" t="s">
        <v>15</v>
      </c>
      <c r="D19" s="149"/>
    </row>
    <row r="20" spans="1:4" s="4" customFormat="1">
      <c r="A20" s="11" t="s">
        <v>1</v>
      </c>
      <c r="B20" s="11" t="s">
        <v>5</v>
      </c>
      <c r="C20" s="12" t="s">
        <v>9</v>
      </c>
      <c r="D20" s="12" t="s">
        <v>213</v>
      </c>
    </row>
    <row r="21" spans="1:4" ht="34.5">
      <c r="A21" s="150">
        <v>1</v>
      </c>
      <c r="B21" s="10">
        <v>3</v>
      </c>
      <c r="C21" s="33" t="s">
        <v>10</v>
      </c>
      <c r="D21" s="147"/>
    </row>
    <row r="22" spans="1:4" ht="34.5">
      <c r="A22" s="151"/>
      <c r="B22" s="9">
        <v>2</v>
      </c>
      <c r="C22" s="33" t="s">
        <v>216</v>
      </c>
      <c r="D22" s="148"/>
    </row>
    <row r="23" spans="1:4" ht="34.5">
      <c r="A23" s="152"/>
      <c r="B23" s="8">
        <v>1</v>
      </c>
      <c r="C23" s="33" t="s">
        <v>11</v>
      </c>
      <c r="D23" s="149"/>
    </row>
    <row r="25" spans="1:4">
      <c r="A25" s="156">
        <f>SUM(A5,A9,A13,A17,A21)</f>
        <v>7</v>
      </c>
      <c r="C25" s="35" t="s">
        <v>12</v>
      </c>
      <c r="D25" s="71">
        <f>A5</f>
        <v>1</v>
      </c>
    </row>
    <row r="26" spans="1:4">
      <c r="A26" s="156"/>
      <c r="C26" s="35" t="s">
        <v>3</v>
      </c>
      <c r="D26" s="71">
        <f>A9</f>
        <v>3</v>
      </c>
    </row>
    <row r="27" spans="1:4">
      <c r="A27" s="156"/>
      <c r="C27" s="35" t="s">
        <v>4</v>
      </c>
      <c r="D27" s="71">
        <f>A13</f>
        <v>1</v>
      </c>
    </row>
    <row r="28" spans="1:4">
      <c r="A28" s="156"/>
      <c r="C28" s="35" t="s">
        <v>6</v>
      </c>
      <c r="D28" s="71">
        <f>A17</f>
        <v>1</v>
      </c>
    </row>
    <row r="29" spans="1:4">
      <c r="A29" s="156"/>
      <c r="C29" s="35" t="s">
        <v>9</v>
      </c>
      <c r="D29" s="71">
        <f>A21</f>
        <v>1</v>
      </c>
    </row>
    <row r="30" spans="1:4">
      <c r="D30" s="39">
        <f>SUM(D25:D29)</f>
        <v>7</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30"/>
  <sheetViews>
    <sheetView showGridLines="0" zoomScale="90" zoomScaleNormal="90" workbookViewId="0">
      <pane ySplit="1" topLeftCell="A11" activePane="bottomLeft" state="frozen"/>
      <selection pane="bottomLeft" activeCell="A9" sqref="A9:A11"/>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23.25" customHeight="1">
      <c r="A1" s="137" t="s">
        <v>171</v>
      </c>
      <c r="B1" s="137"/>
      <c r="C1" s="137"/>
      <c r="D1" s="137"/>
      <c r="E1" s="63"/>
      <c r="F1" s="1"/>
      <c r="G1" s="63"/>
      <c r="H1" s="63"/>
      <c r="I1" s="2" t="s">
        <v>0</v>
      </c>
    </row>
    <row r="4" spans="1:9" s="4" customFormat="1">
      <c r="A4" s="11" t="s">
        <v>1</v>
      </c>
      <c r="B4" s="11" t="s">
        <v>5</v>
      </c>
      <c r="C4" s="12" t="s">
        <v>12</v>
      </c>
      <c r="D4" s="12" t="s">
        <v>213</v>
      </c>
    </row>
    <row r="5" spans="1:9">
      <c r="A5" s="144">
        <v>2</v>
      </c>
      <c r="B5" s="10">
        <v>3</v>
      </c>
      <c r="C5" s="33" t="s">
        <v>167</v>
      </c>
      <c r="D5" s="153" t="s">
        <v>380</v>
      </c>
    </row>
    <row r="6" spans="1:9">
      <c r="A6" s="145"/>
      <c r="B6" s="9">
        <v>2</v>
      </c>
      <c r="C6" s="33" t="s">
        <v>168</v>
      </c>
      <c r="D6" s="157"/>
    </row>
    <row r="7" spans="1:9" ht="35.25" customHeight="1">
      <c r="A7" s="146"/>
      <c r="B7" s="8">
        <v>0</v>
      </c>
      <c r="C7" s="33" t="s">
        <v>169</v>
      </c>
      <c r="D7" s="158"/>
    </row>
    <row r="8" spans="1:9" s="4" customFormat="1">
      <c r="A8" s="11" t="s">
        <v>1</v>
      </c>
      <c r="B8" s="11" t="s">
        <v>5</v>
      </c>
      <c r="C8" s="12" t="s">
        <v>3</v>
      </c>
      <c r="D8" s="12" t="s">
        <v>213</v>
      </c>
    </row>
    <row r="9" spans="1:9">
      <c r="A9" s="150">
        <v>2</v>
      </c>
      <c r="B9" s="10">
        <v>3</v>
      </c>
      <c r="C9" s="117" t="s">
        <v>170</v>
      </c>
      <c r="D9" s="162" t="s">
        <v>381</v>
      </c>
    </row>
    <row r="10" spans="1:9" ht="51.75">
      <c r="A10" s="151"/>
      <c r="B10" s="9">
        <v>2</v>
      </c>
      <c r="C10" s="116" t="s">
        <v>352</v>
      </c>
      <c r="D10" s="163"/>
    </row>
    <row r="11" spans="1:9" ht="51.75">
      <c r="A11" s="152"/>
      <c r="B11" s="8">
        <v>1</v>
      </c>
      <c r="C11" s="116" t="s">
        <v>353</v>
      </c>
      <c r="D11" s="164"/>
    </row>
    <row r="12" spans="1:9" s="4" customFormat="1">
      <c r="A12" s="11" t="s">
        <v>1</v>
      </c>
      <c r="B12" s="11" t="s">
        <v>5</v>
      </c>
      <c r="C12" s="12" t="s">
        <v>4</v>
      </c>
      <c r="D12" s="12" t="s">
        <v>213</v>
      </c>
    </row>
    <row r="13" spans="1:9" ht="34.5">
      <c r="A13" s="150">
        <v>1</v>
      </c>
      <c r="B13" s="10">
        <v>3</v>
      </c>
      <c r="C13" s="33" t="s">
        <v>214</v>
      </c>
      <c r="D13" s="147" t="s">
        <v>308</v>
      </c>
    </row>
    <row r="14" spans="1:9" ht="34.5">
      <c r="A14" s="151"/>
      <c r="B14" s="9">
        <v>2</v>
      </c>
      <c r="C14" s="33" t="s">
        <v>14</v>
      </c>
      <c r="D14" s="148"/>
    </row>
    <row r="15" spans="1:9" ht="72" customHeight="1">
      <c r="A15" s="152"/>
      <c r="B15" s="8">
        <v>1</v>
      </c>
      <c r="C15" s="33" t="s">
        <v>8</v>
      </c>
      <c r="D15" s="149"/>
    </row>
    <row r="16" spans="1:9" s="4" customFormat="1">
      <c r="A16" s="11" t="s">
        <v>1</v>
      </c>
      <c r="B16" s="11" t="s">
        <v>5</v>
      </c>
      <c r="C16" s="12" t="s">
        <v>6</v>
      </c>
      <c r="D16" s="12" t="s">
        <v>213</v>
      </c>
    </row>
    <row r="17" spans="1:4" ht="34.5">
      <c r="A17" s="150">
        <v>1</v>
      </c>
      <c r="B17" s="10">
        <v>4</v>
      </c>
      <c r="C17" s="33" t="s">
        <v>215</v>
      </c>
      <c r="D17" s="147"/>
    </row>
    <row r="18" spans="1:4" ht="34.5">
      <c r="A18" s="151"/>
      <c r="B18" s="9">
        <v>2</v>
      </c>
      <c r="C18" s="33" t="s">
        <v>32</v>
      </c>
      <c r="D18" s="148"/>
    </row>
    <row r="19" spans="1:4" ht="34.5">
      <c r="A19" s="152"/>
      <c r="B19" s="8">
        <v>1</v>
      </c>
      <c r="C19" s="33" t="s">
        <v>15</v>
      </c>
      <c r="D19" s="149"/>
    </row>
    <row r="20" spans="1:4" s="4" customFormat="1">
      <c r="A20" s="11" t="s">
        <v>1</v>
      </c>
      <c r="B20" s="11" t="s">
        <v>5</v>
      </c>
      <c r="C20" s="12" t="s">
        <v>9</v>
      </c>
      <c r="D20" s="12" t="s">
        <v>213</v>
      </c>
    </row>
    <row r="21" spans="1:4" ht="34.5">
      <c r="A21" s="150">
        <v>2</v>
      </c>
      <c r="B21" s="10">
        <v>3</v>
      </c>
      <c r="C21" s="33" t="s">
        <v>10</v>
      </c>
      <c r="D21" s="147" t="s">
        <v>309</v>
      </c>
    </row>
    <row r="22" spans="1:4" ht="34.5">
      <c r="A22" s="151"/>
      <c r="B22" s="9">
        <v>2</v>
      </c>
      <c r="C22" s="33" t="s">
        <v>216</v>
      </c>
      <c r="D22" s="148"/>
    </row>
    <row r="23" spans="1:4" ht="34.5">
      <c r="A23" s="152"/>
      <c r="B23" s="8">
        <v>1</v>
      </c>
      <c r="C23" s="33" t="s">
        <v>11</v>
      </c>
      <c r="D23" s="149"/>
    </row>
    <row r="25" spans="1:4">
      <c r="A25" s="156">
        <f>SUM(A5,A9,A13,A17,A21)</f>
        <v>8</v>
      </c>
      <c r="C25" s="35" t="s">
        <v>12</v>
      </c>
      <c r="D25" s="71">
        <f>A5</f>
        <v>2</v>
      </c>
    </row>
    <row r="26" spans="1:4">
      <c r="A26" s="156"/>
      <c r="C26" s="35" t="s">
        <v>3</v>
      </c>
      <c r="D26" s="71">
        <f>A9</f>
        <v>2</v>
      </c>
    </row>
    <row r="27" spans="1:4">
      <c r="A27" s="156"/>
      <c r="C27" s="35" t="s">
        <v>4</v>
      </c>
      <c r="D27" s="71">
        <f>A13</f>
        <v>1</v>
      </c>
    </row>
    <row r="28" spans="1:4">
      <c r="A28" s="156"/>
      <c r="C28" s="35" t="s">
        <v>6</v>
      </c>
      <c r="D28" s="71">
        <f>A17</f>
        <v>1</v>
      </c>
    </row>
    <row r="29" spans="1:4">
      <c r="A29" s="156"/>
      <c r="C29" s="35" t="s">
        <v>9</v>
      </c>
      <c r="D29" s="71">
        <f>A21</f>
        <v>2</v>
      </c>
    </row>
    <row r="30" spans="1:4">
      <c r="D30" s="39">
        <f>SUM(D25:D29)</f>
        <v>8</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30"/>
  <sheetViews>
    <sheetView showGridLines="0" workbookViewId="0">
      <pane ySplit="1" topLeftCell="A2" activePane="bottomLeft" state="frozen"/>
      <selection pane="bottomLeft" activeCell="C25" sqref="C25:D29"/>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173</v>
      </c>
      <c r="B1" s="137"/>
      <c r="C1" s="137"/>
      <c r="D1" s="137"/>
      <c r="E1" s="62"/>
      <c r="F1" s="1"/>
      <c r="G1" s="62"/>
      <c r="H1" s="62"/>
      <c r="I1" s="2" t="s">
        <v>0</v>
      </c>
    </row>
    <row r="4" spans="1:9" s="4" customFormat="1">
      <c r="A4" s="11" t="s">
        <v>1</v>
      </c>
      <c r="B4" s="11" t="s">
        <v>5</v>
      </c>
      <c r="C4" s="12" t="s">
        <v>12</v>
      </c>
      <c r="D4" s="12" t="s">
        <v>213</v>
      </c>
    </row>
    <row r="5" spans="1:9">
      <c r="A5" s="144">
        <v>3</v>
      </c>
      <c r="B5" s="10">
        <v>3</v>
      </c>
      <c r="C5" s="33" t="s">
        <v>151</v>
      </c>
      <c r="D5" s="147" t="s">
        <v>335</v>
      </c>
    </row>
    <row r="6" spans="1:9">
      <c r="A6" s="145"/>
      <c r="B6" s="9">
        <v>2</v>
      </c>
      <c r="C6" s="33" t="s">
        <v>152</v>
      </c>
      <c r="D6" s="148"/>
    </row>
    <row r="7" spans="1:9">
      <c r="A7" s="146"/>
      <c r="B7" s="8">
        <v>1</v>
      </c>
      <c r="C7" s="33" t="s">
        <v>153</v>
      </c>
      <c r="D7" s="149"/>
    </row>
    <row r="8" spans="1:9" s="4" customFormat="1">
      <c r="A8" s="11" t="s">
        <v>1</v>
      </c>
      <c r="B8" s="11" t="s">
        <v>5</v>
      </c>
      <c r="C8" s="12" t="s">
        <v>3</v>
      </c>
      <c r="D8" s="12" t="s">
        <v>213</v>
      </c>
    </row>
    <row r="9" spans="1:9" ht="56.25" customHeight="1">
      <c r="A9" s="150">
        <v>1</v>
      </c>
      <c r="B9" s="10">
        <v>3</v>
      </c>
      <c r="C9" s="36" t="s">
        <v>154</v>
      </c>
      <c r="D9" s="147" t="s">
        <v>305</v>
      </c>
    </row>
    <row r="10" spans="1:9" ht="40.700000000000003" customHeight="1">
      <c r="A10" s="151"/>
      <c r="B10" s="9">
        <v>2</v>
      </c>
      <c r="C10" s="33" t="s">
        <v>155</v>
      </c>
      <c r="D10" s="148"/>
    </row>
    <row r="11" spans="1:9" ht="42" customHeight="1">
      <c r="A11" s="152"/>
      <c r="B11" s="8">
        <v>1</v>
      </c>
      <c r="C11" s="33" t="s">
        <v>156</v>
      </c>
      <c r="D11" s="149"/>
    </row>
    <row r="12" spans="1:9" s="4" customFormat="1">
      <c r="A12" s="11" t="s">
        <v>1</v>
      </c>
      <c r="B12" s="11" t="s">
        <v>5</v>
      </c>
      <c r="C12" s="12" t="s">
        <v>4</v>
      </c>
      <c r="D12" s="12" t="s">
        <v>213</v>
      </c>
    </row>
    <row r="13" spans="1:9" ht="34.5">
      <c r="A13" s="150">
        <v>1</v>
      </c>
      <c r="B13" s="10">
        <v>3</v>
      </c>
      <c r="C13" s="33" t="s">
        <v>214</v>
      </c>
      <c r="D13" s="147"/>
    </row>
    <row r="14" spans="1:9" ht="34.5">
      <c r="A14" s="151"/>
      <c r="B14" s="9">
        <v>2</v>
      </c>
      <c r="C14" s="33" t="s">
        <v>14</v>
      </c>
      <c r="D14" s="148"/>
    </row>
    <row r="15" spans="1:9" ht="86.25">
      <c r="A15" s="152"/>
      <c r="B15" s="8">
        <v>1</v>
      </c>
      <c r="C15" s="33" t="s">
        <v>8</v>
      </c>
      <c r="D15" s="149"/>
    </row>
    <row r="16" spans="1:9" s="4" customFormat="1">
      <c r="A16" s="11" t="s">
        <v>1</v>
      </c>
      <c r="B16" s="11" t="s">
        <v>5</v>
      </c>
      <c r="C16" s="12" t="s">
        <v>6</v>
      </c>
      <c r="D16" s="12" t="s">
        <v>213</v>
      </c>
    </row>
    <row r="17" spans="1:4" ht="34.5">
      <c r="A17" s="150">
        <v>1</v>
      </c>
      <c r="B17" s="10">
        <v>4</v>
      </c>
      <c r="C17" s="33" t="s">
        <v>215</v>
      </c>
      <c r="D17" s="147" t="s">
        <v>306</v>
      </c>
    </row>
    <row r="18" spans="1:4" ht="34.5">
      <c r="A18" s="151"/>
      <c r="B18" s="9">
        <v>2</v>
      </c>
      <c r="C18" s="33" t="s">
        <v>32</v>
      </c>
      <c r="D18" s="148"/>
    </row>
    <row r="19" spans="1:4" ht="34.5">
      <c r="A19" s="152"/>
      <c r="B19" s="8">
        <v>1</v>
      </c>
      <c r="C19" s="33" t="s">
        <v>15</v>
      </c>
      <c r="D19" s="149"/>
    </row>
    <row r="20" spans="1:4" s="4" customFormat="1">
      <c r="A20" s="11" t="s">
        <v>1</v>
      </c>
      <c r="B20" s="11" t="s">
        <v>5</v>
      </c>
      <c r="C20" s="12" t="s">
        <v>9</v>
      </c>
      <c r="D20" s="12" t="s">
        <v>213</v>
      </c>
    </row>
    <row r="21" spans="1:4" ht="34.5">
      <c r="A21" s="150">
        <v>2</v>
      </c>
      <c r="B21" s="10">
        <v>3</v>
      </c>
      <c r="C21" s="33" t="s">
        <v>10</v>
      </c>
      <c r="D21" s="147"/>
    </row>
    <row r="22" spans="1:4" ht="34.5">
      <c r="A22" s="151"/>
      <c r="B22" s="9">
        <v>2</v>
      </c>
      <c r="C22" s="33" t="s">
        <v>216</v>
      </c>
      <c r="D22" s="148"/>
    </row>
    <row r="23" spans="1:4" ht="34.5">
      <c r="A23" s="152"/>
      <c r="B23" s="8">
        <v>1</v>
      </c>
      <c r="C23" s="33" t="s">
        <v>11</v>
      </c>
      <c r="D23" s="149"/>
    </row>
    <row r="25" spans="1:4">
      <c r="A25" s="156">
        <f>SUM(A5,A9,A13,A17,A21)</f>
        <v>8</v>
      </c>
      <c r="C25" s="35" t="s">
        <v>12</v>
      </c>
      <c r="D25" s="71">
        <f>A5</f>
        <v>3</v>
      </c>
    </row>
    <row r="26" spans="1:4">
      <c r="A26" s="156"/>
      <c r="C26" s="35" t="s">
        <v>3</v>
      </c>
      <c r="D26" s="71">
        <f>A9</f>
        <v>1</v>
      </c>
    </row>
    <row r="27" spans="1:4">
      <c r="A27" s="156"/>
      <c r="C27" s="35" t="s">
        <v>4</v>
      </c>
      <c r="D27" s="71">
        <f>A13</f>
        <v>1</v>
      </c>
    </row>
    <row r="28" spans="1:4">
      <c r="A28" s="156"/>
      <c r="C28" s="35" t="s">
        <v>6</v>
      </c>
      <c r="D28" s="71">
        <f>A17</f>
        <v>1</v>
      </c>
    </row>
    <row r="29" spans="1:4">
      <c r="A29" s="156"/>
      <c r="C29" s="35" t="s">
        <v>9</v>
      </c>
      <c r="D29" s="71">
        <f>A21</f>
        <v>2</v>
      </c>
    </row>
    <row r="30" spans="1:4">
      <c r="D30" s="39">
        <f>SUM(D25:D29)</f>
        <v>8</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30"/>
  <sheetViews>
    <sheetView showGridLines="0" workbookViewId="0">
      <selection activeCell="C25" sqref="C25:D29"/>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26.45" customHeight="1">
      <c r="A1" s="137" t="s">
        <v>174</v>
      </c>
      <c r="B1" s="137"/>
      <c r="C1" s="137"/>
      <c r="D1" s="137"/>
      <c r="E1" s="63"/>
      <c r="F1" s="1"/>
      <c r="G1" s="63"/>
      <c r="H1" s="63"/>
      <c r="I1" s="2" t="s">
        <v>0</v>
      </c>
    </row>
    <row r="4" spans="1:9" s="4" customFormat="1">
      <c r="A4" s="11" t="s">
        <v>1</v>
      </c>
      <c r="B4" s="11" t="s">
        <v>5</v>
      </c>
      <c r="C4" s="12" t="s">
        <v>12</v>
      </c>
      <c r="D4" s="12" t="s">
        <v>213</v>
      </c>
    </row>
    <row r="5" spans="1:9">
      <c r="A5" s="144">
        <v>3</v>
      </c>
      <c r="B5" s="10">
        <v>3</v>
      </c>
      <c r="C5" s="33" t="s">
        <v>151</v>
      </c>
      <c r="D5" s="147" t="s">
        <v>358</v>
      </c>
    </row>
    <row r="6" spans="1:9">
      <c r="A6" s="145"/>
      <c r="B6" s="9">
        <v>2</v>
      </c>
      <c r="C6" s="33" t="s">
        <v>152</v>
      </c>
      <c r="D6" s="148"/>
    </row>
    <row r="7" spans="1:9">
      <c r="A7" s="146"/>
      <c r="B7" s="8">
        <v>1</v>
      </c>
      <c r="C7" s="33" t="s">
        <v>153</v>
      </c>
      <c r="D7" s="149"/>
    </row>
    <row r="8" spans="1:9" s="4" customFormat="1">
      <c r="A8" s="11" t="s">
        <v>1</v>
      </c>
      <c r="B8" s="11" t="s">
        <v>5</v>
      </c>
      <c r="C8" s="12" t="s">
        <v>3</v>
      </c>
      <c r="D8" s="12" t="s">
        <v>213</v>
      </c>
    </row>
    <row r="9" spans="1:9" ht="67.7" customHeight="1">
      <c r="A9" s="150">
        <v>3</v>
      </c>
      <c r="B9" s="10">
        <v>3</v>
      </c>
      <c r="C9" s="36" t="s">
        <v>175</v>
      </c>
      <c r="D9" s="147"/>
    </row>
    <row r="10" spans="1:9" ht="37.15" customHeight="1">
      <c r="A10" s="151"/>
      <c r="B10" s="9">
        <v>2</v>
      </c>
      <c r="C10" s="33" t="s">
        <v>176</v>
      </c>
      <c r="D10" s="148"/>
    </row>
    <row r="11" spans="1:9" ht="37.15" customHeight="1">
      <c r="A11" s="152"/>
      <c r="B11" s="8">
        <v>1</v>
      </c>
      <c r="C11" s="33" t="s">
        <v>156</v>
      </c>
      <c r="D11" s="149"/>
    </row>
    <row r="12" spans="1:9" s="4" customFormat="1">
      <c r="A12" s="11" t="s">
        <v>1</v>
      </c>
      <c r="B12" s="11" t="s">
        <v>5</v>
      </c>
      <c r="C12" s="12" t="s">
        <v>4</v>
      </c>
      <c r="D12" s="12" t="s">
        <v>213</v>
      </c>
    </row>
    <row r="13" spans="1:9" ht="34.5">
      <c r="A13" s="150">
        <v>1</v>
      </c>
      <c r="B13" s="10">
        <v>3</v>
      </c>
      <c r="C13" s="33" t="s">
        <v>214</v>
      </c>
      <c r="D13" s="147"/>
    </row>
    <row r="14" spans="1:9" ht="34.5">
      <c r="A14" s="151"/>
      <c r="B14" s="9">
        <v>2</v>
      </c>
      <c r="C14" s="33" t="s">
        <v>14</v>
      </c>
      <c r="D14" s="148"/>
    </row>
    <row r="15" spans="1:9" ht="73.150000000000006" customHeight="1">
      <c r="A15" s="152"/>
      <c r="B15" s="8">
        <v>1</v>
      </c>
      <c r="C15" s="33" t="s">
        <v>8</v>
      </c>
      <c r="D15" s="149"/>
    </row>
    <row r="16" spans="1:9" s="4" customFormat="1">
      <c r="A16" s="11" t="s">
        <v>1</v>
      </c>
      <c r="B16" s="11" t="s">
        <v>5</v>
      </c>
      <c r="C16" s="12" t="s">
        <v>6</v>
      </c>
      <c r="D16" s="12" t="s">
        <v>213</v>
      </c>
    </row>
    <row r="17" spans="1:4" ht="34.5">
      <c r="A17" s="150">
        <v>1</v>
      </c>
      <c r="B17" s="10">
        <v>4</v>
      </c>
      <c r="C17" s="33" t="s">
        <v>215</v>
      </c>
      <c r="D17" s="147"/>
    </row>
    <row r="18" spans="1:4" ht="34.5">
      <c r="A18" s="151"/>
      <c r="B18" s="9">
        <v>2</v>
      </c>
      <c r="C18" s="33" t="s">
        <v>32</v>
      </c>
      <c r="D18" s="148"/>
    </row>
    <row r="19" spans="1:4" ht="34.5">
      <c r="A19" s="152"/>
      <c r="B19" s="8">
        <v>1</v>
      </c>
      <c r="C19" s="33" t="s">
        <v>15</v>
      </c>
      <c r="D19" s="149"/>
    </row>
    <row r="20" spans="1:4" s="4" customFormat="1">
      <c r="A20" s="11" t="s">
        <v>1</v>
      </c>
      <c r="B20" s="11" t="s">
        <v>5</v>
      </c>
      <c r="C20" s="12" t="s">
        <v>9</v>
      </c>
      <c r="D20" s="12" t="s">
        <v>213</v>
      </c>
    </row>
    <row r="21" spans="1:4" ht="34.5">
      <c r="A21" s="150">
        <v>1</v>
      </c>
      <c r="B21" s="10">
        <v>3</v>
      </c>
      <c r="C21" s="33" t="s">
        <v>10</v>
      </c>
      <c r="D21" s="147"/>
    </row>
    <row r="22" spans="1:4" ht="34.5">
      <c r="A22" s="151"/>
      <c r="B22" s="9">
        <v>2</v>
      </c>
      <c r="C22" s="33" t="s">
        <v>216</v>
      </c>
      <c r="D22" s="148"/>
    </row>
    <row r="23" spans="1:4" ht="34.5">
      <c r="A23" s="152"/>
      <c r="B23" s="8">
        <v>1</v>
      </c>
      <c r="C23" s="33" t="s">
        <v>11</v>
      </c>
      <c r="D23" s="149"/>
    </row>
    <row r="25" spans="1:4">
      <c r="A25" s="156">
        <f>SUM(A5,A9,A13,A17,A21)</f>
        <v>9</v>
      </c>
      <c r="C25" s="35" t="s">
        <v>12</v>
      </c>
      <c r="D25" s="71">
        <f>A5</f>
        <v>3</v>
      </c>
    </row>
    <row r="26" spans="1:4">
      <c r="A26" s="156"/>
      <c r="C26" s="35" t="s">
        <v>3</v>
      </c>
      <c r="D26" s="71">
        <f>A9</f>
        <v>3</v>
      </c>
    </row>
    <row r="27" spans="1:4">
      <c r="A27" s="156"/>
      <c r="C27" s="35" t="s">
        <v>4</v>
      </c>
      <c r="D27" s="71">
        <f>A13</f>
        <v>1</v>
      </c>
    </row>
    <row r="28" spans="1:4">
      <c r="A28" s="156"/>
      <c r="C28" s="35" t="s">
        <v>6</v>
      </c>
      <c r="D28" s="71">
        <f>A17</f>
        <v>1</v>
      </c>
    </row>
    <row r="29" spans="1:4">
      <c r="A29" s="156"/>
      <c r="C29" s="35" t="s">
        <v>9</v>
      </c>
      <c r="D29" s="71">
        <f>A21</f>
        <v>1</v>
      </c>
    </row>
    <row r="30" spans="1:4">
      <c r="D30" s="39">
        <f>SUM(D25:D29)</f>
        <v>9</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0"/>
  <sheetViews>
    <sheetView showGridLines="0" workbookViewId="0">
      <pane ySplit="1" topLeftCell="A2" activePane="bottomLeft" state="frozen"/>
      <selection pane="bottomLeft" activeCell="C25" sqref="C25:D29"/>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27" customHeight="1">
      <c r="A1" s="137" t="s">
        <v>157</v>
      </c>
      <c r="B1" s="137"/>
      <c r="C1" s="137"/>
      <c r="D1" s="137"/>
      <c r="E1" s="62"/>
      <c r="F1" s="1"/>
      <c r="G1" s="62"/>
      <c r="H1" s="62"/>
      <c r="I1" s="2" t="s">
        <v>0</v>
      </c>
    </row>
    <row r="4" spans="1:9" s="4" customFormat="1">
      <c r="A4" s="11" t="s">
        <v>1</v>
      </c>
      <c r="B4" s="11" t="s">
        <v>5</v>
      </c>
      <c r="C4" s="12" t="s">
        <v>12</v>
      </c>
      <c r="D4" s="12" t="s">
        <v>213</v>
      </c>
    </row>
    <row r="5" spans="1:9" ht="34.5">
      <c r="A5" s="144">
        <v>3</v>
      </c>
      <c r="B5" s="10">
        <v>3</v>
      </c>
      <c r="C5" s="36" t="s">
        <v>158</v>
      </c>
      <c r="D5" s="147"/>
    </row>
    <row r="6" spans="1:9" ht="34.5">
      <c r="A6" s="145"/>
      <c r="B6" s="9">
        <v>2</v>
      </c>
      <c r="C6" s="36" t="s">
        <v>159</v>
      </c>
      <c r="D6" s="148"/>
    </row>
    <row r="7" spans="1:9" ht="34.5">
      <c r="A7" s="146"/>
      <c r="B7" s="8">
        <v>1</v>
      </c>
      <c r="C7" s="36" t="s">
        <v>160</v>
      </c>
      <c r="D7" s="149"/>
    </row>
    <row r="8" spans="1:9" s="4" customFormat="1">
      <c r="A8" s="11" t="s">
        <v>1</v>
      </c>
      <c r="B8" s="11" t="s">
        <v>5</v>
      </c>
      <c r="C8" s="12" t="s">
        <v>3</v>
      </c>
      <c r="D8" s="12" t="s">
        <v>213</v>
      </c>
    </row>
    <row r="9" spans="1:9" ht="57.75" customHeight="1">
      <c r="A9" s="150">
        <v>2</v>
      </c>
      <c r="B9" s="10">
        <v>3</v>
      </c>
      <c r="C9" s="36" t="s">
        <v>161</v>
      </c>
      <c r="D9" s="147"/>
    </row>
    <row r="10" spans="1:9" ht="38.25" customHeight="1">
      <c r="A10" s="151"/>
      <c r="B10" s="9">
        <v>2</v>
      </c>
      <c r="C10" s="33" t="s">
        <v>155</v>
      </c>
      <c r="D10" s="148"/>
    </row>
    <row r="11" spans="1:9" ht="36" customHeight="1">
      <c r="A11" s="152"/>
      <c r="B11" s="8">
        <v>1</v>
      </c>
      <c r="C11" s="33" t="s">
        <v>156</v>
      </c>
      <c r="D11" s="149"/>
    </row>
    <row r="12" spans="1:9" s="4" customFormat="1">
      <c r="A12" s="11" t="s">
        <v>1</v>
      </c>
      <c r="B12" s="11" t="s">
        <v>5</v>
      </c>
      <c r="C12" s="12" t="s">
        <v>4</v>
      </c>
      <c r="D12" s="12" t="s">
        <v>213</v>
      </c>
    </row>
    <row r="13" spans="1:9" ht="34.5">
      <c r="A13" s="150">
        <v>1</v>
      </c>
      <c r="B13" s="10">
        <v>3</v>
      </c>
      <c r="C13" s="33" t="s">
        <v>214</v>
      </c>
      <c r="D13" s="147" t="s">
        <v>310</v>
      </c>
    </row>
    <row r="14" spans="1:9" ht="34.5">
      <c r="A14" s="151"/>
      <c r="B14" s="9">
        <v>2</v>
      </c>
      <c r="C14" s="33" t="s">
        <v>14</v>
      </c>
      <c r="D14" s="148"/>
    </row>
    <row r="15" spans="1:9" ht="86.25">
      <c r="A15" s="152"/>
      <c r="B15" s="8">
        <v>1</v>
      </c>
      <c r="C15" s="33" t="s">
        <v>8</v>
      </c>
      <c r="D15" s="149"/>
    </row>
    <row r="16" spans="1:9" s="4" customFormat="1">
      <c r="A16" s="11" t="s">
        <v>1</v>
      </c>
      <c r="B16" s="11" t="s">
        <v>5</v>
      </c>
      <c r="C16" s="12" t="s">
        <v>6</v>
      </c>
      <c r="D16" s="12" t="s">
        <v>213</v>
      </c>
    </row>
    <row r="17" spans="1:4" ht="34.5">
      <c r="A17" s="150">
        <v>1</v>
      </c>
      <c r="B17" s="10">
        <v>4</v>
      </c>
      <c r="C17" s="33" t="s">
        <v>215</v>
      </c>
      <c r="D17" s="147"/>
    </row>
    <row r="18" spans="1:4" ht="34.5">
      <c r="A18" s="151"/>
      <c r="B18" s="9">
        <v>2</v>
      </c>
      <c r="C18" s="33" t="s">
        <v>32</v>
      </c>
      <c r="D18" s="148"/>
    </row>
    <row r="19" spans="1:4" ht="34.5">
      <c r="A19" s="152"/>
      <c r="B19" s="8">
        <v>1</v>
      </c>
      <c r="C19" s="33" t="s">
        <v>15</v>
      </c>
      <c r="D19" s="149"/>
    </row>
    <row r="20" spans="1:4" s="4" customFormat="1">
      <c r="A20" s="11" t="s">
        <v>1</v>
      </c>
      <c r="B20" s="11" t="s">
        <v>5</v>
      </c>
      <c r="C20" s="12" t="s">
        <v>9</v>
      </c>
      <c r="D20" s="12" t="s">
        <v>213</v>
      </c>
    </row>
    <row r="21" spans="1:4" ht="34.5">
      <c r="A21" s="150">
        <v>1</v>
      </c>
      <c r="B21" s="10">
        <v>3</v>
      </c>
      <c r="C21" s="33" t="s">
        <v>10</v>
      </c>
      <c r="D21" s="147"/>
    </row>
    <row r="22" spans="1:4" ht="34.5">
      <c r="A22" s="151"/>
      <c r="B22" s="9">
        <v>2</v>
      </c>
      <c r="C22" s="33" t="s">
        <v>216</v>
      </c>
      <c r="D22" s="148"/>
    </row>
    <row r="23" spans="1:4" ht="34.5">
      <c r="A23" s="152"/>
      <c r="B23" s="8">
        <v>1</v>
      </c>
      <c r="C23" s="33" t="s">
        <v>11</v>
      </c>
      <c r="D23" s="149"/>
    </row>
    <row r="25" spans="1:4">
      <c r="A25" s="156">
        <f>SUM(A5,A9,A13,A17,A21)</f>
        <v>8</v>
      </c>
      <c r="C25" s="35" t="s">
        <v>12</v>
      </c>
      <c r="D25" s="71">
        <f>A5</f>
        <v>3</v>
      </c>
    </row>
    <row r="26" spans="1:4">
      <c r="A26" s="156"/>
      <c r="C26" s="35" t="s">
        <v>3</v>
      </c>
      <c r="D26" s="71">
        <f>A9</f>
        <v>2</v>
      </c>
    </row>
    <row r="27" spans="1:4">
      <c r="A27" s="156"/>
      <c r="C27" s="35" t="s">
        <v>4</v>
      </c>
      <c r="D27" s="71">
        <f>A13</f>
        <v>1</v>
      </c>
    </row>
    <row r="28" spans="1:4">
      <c r="A28" s="156"/>
      <c r="C28" s="35" t="s">
        <v>6</v>
      </c>
      <c r="D28" s="71">
        <f>A17</f>
        <v>1</v>
      </c>
    </row>
    <row r="29" spans="1:4">
      <c r="A29" s="156"/>
      <c r="C29" s="35" t="s">
        <v>9</v>
      </c>
      <c r="D29" s="71">
        <f>A21</f>
        <v>1</v>
      </c>
    </row>
    <row r="30" spans="1:4">
      <c r="D30" s="39">
        <f>SUM(D25:D29)</f>
        <v>8</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30"/>
  <sheetViews>
    <sheetView showGridLines="0" zoomScale="90" zoomScaleNormal="90" zoomScalePageLayoutView="90" workbookViewId="0">
      <pane ySplit="1" topLeftCell="A8" activePane="bottomLeft" state="frozen"/>
      <selection pane="bottomLeft" activeCell="D20" sqref="D20"/>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33</v>
      </c>
      <c r="B1" s="137"/>
      <c r="C1" s="137"/>
      <c r="D1" s="137"/>
      <c r="E1" s="15"/>
      <c r="F1" s="1"/>
      <c r="G1" s="15"/>
      <c r="H1" s="15"/>
      <c r="I1" s="2"/>
    </row>
    <row r="4" spans="1:9" s="4" customFormat="1" ht="17.100000000000001" customHeight="1">
      <c r="A4" s="11" t="s">
        <v>1</v>
      </c>
      <c r="B4" s="11" t="s">
        <v>5</v>
      </c>
      <c r="C4" s="12" t="s">
        <v>12</v>
      </c>
      <c r="D4" s="12" t="s">
        <v>7</v>
      </c>
    </row>
    <row r="5" spans="1:9" ht="59.1" customHeight="1">
      <c r="A5" s="144">
        <v>2</v>
      </c>
      <c r="B5" s="10">
        <v>3</v>
      </c>
      <c r="C5" s="58" t="s">
        <v>363</v>
      </c>
      <c r="D5" s="147" t="s">
        <v>367</v>
      </c>
    </row>
    <row r="6" spans="1:9" ht="34.5">
      <c r="A6" s="145"/>
      <c r="B6" s="9">
        <v>2</v>
      </c>
      <c r="C6" s="58" t="s">
        <v>364</v>
      </c>
      <c r="D6" s="148"/>
    </row>
    <row r="7" spans="1:9">
      <c r="A7" s="146"/>
      <c r="B7" s="8">
        <v>1</v>
      </c>
      <c r="C7" s="58" t="s">
        <v>365</v>
      </c>
      <c r="D7" s="149"/>
    </row>
    <row r="8" spans="1:9" s="4" customFormat="1">
      <c r="A8" s="11" t="s">
        <v>1</v>
      </c>
      <c r="B8" s="11" t="s">
        <v>5</v>
      </c>
      <c r="C8" s="12" t="s">
        <v>3</v>
      </c>
      <c r="D8" s="12" t="s">
        <v>7</v>
      </c>
    </row>
    <row r="9" spans="1:9" ht="51.75">
      <c r="A9" s="150">
        <v>1</v>
      </c>
      <c r="B9" s="10">
        <v>3</v>
      </c>
      <c r="C9" s="59" t="s">
        <v>43</v>
      </c>
      <c r="D9" s="147"/>
    </row>
    <row r="10" spans="1:9" ht="42" customHeight="1">
      <c r="A10" s="151"/>
      <c r="B10" s="9">
        <v>2</v>
      </c>
      <c r="C10" s="59" t="s">
        <v>117</v>
      </c>
      <c r="D10" s="148"/>
    </row>
    <row r="11" spans="1:9" ht="34.5">
      <c r="A11" s="152"/>
      <c r="B11" s="8">
        <v>1</v>
      </c>
      <c r="C11" s="59" t="s">
        <v>44</v>
      </c>
      <c r="D11" s="149"/>
    </row>
    <row r="12" spans="1:9" s="4" customFormat="1">
      <c r="A12" s="11" t="s">
        <v>1</v>
      </c>
      <c r="B12" s="11" t="s">
        <v>5</v>
      </c>
      <c r="C12" s="12" t="s">
        <v>4</v>
      </c>
      <c r="D12" s="12" t="s">
        <v>7</v>
      </c>
    </row>
    <row r="13" spans="1:9" ht="34.5">
      <c r="A13" s="150">
        <v>1</v>
      </c>
      <c r="B13" s="10">
        <v>3</v>
      </c>
      <c r="C13" s="58" t="s">
        <v>13</v>
      </c>
      <c r="D13" s="147" t="s">
        <v>359</v>
      </c>
    </row>
    <row r="14" spans="1:9" ht="34.5">
      <c r="A14" s="151"/>
      <c r="B14" s="9">
        <v>2</v>
      </c>
      <c r="C14" s="58" t="s">
        <v>14</v>
      </c>
      <c r="D14" s="148"/>
    </row>
    <row r="15" spans="1:9" ht="73.150000000000006" customHeight="1">
      <c r="A15" s="152"/>
      <c r="B15" s="8">
        <v>1</v>
      </c>
      <c r="C15" s="58" t="s">
        <v>8</v>
      </c>
      <c r="D15" s="149"/>
    </row>
    <row r="16" spans="1:9" s="4" customFormat="1">
      <c r="A16" s="11" t="s">
        <v>1</v>
      </c>
      <c r="B16" s="11" t="s">
        <v>5</v>
      </c>
      <c r="C16" s="12" t="s">
        <v>6</v>
      </c>
      <c r="D16" s="12" t="s">
        <v>7</v>
      </c>
    </row>
    <row r="17" spans="1:4" ht="34.5">
      <c r="A17" s="150">
        <v>1</v>
      </c>
      <c r="B17" s="10">
        <v>4</v>
      </c>
      <c r="C17" s="58" t="s">
        <v>31</v>
      </c>
      <c r="D17" s="147" t="s">
        <v>382</v>
      </c>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7</v>
      </c>
    </row>
    <row r="21" spans="1:4" ht="34.5">
      <c r="A21" s="150">
        <v>1</v>
      </c>
      <c r="B21" s="10">
        <v>3</v>
      </c>
      <c r="C21" s="58" t="s">
        <v>10</v>
      </c>
      <c r="D21" s="147"/>
    </row>
    <row r="22" spans="1:4" ht="34.5">
      <c r="A22" s="151"/>
      <c r="B22" s="9">
        <v>2</v>
      </c>
      <c r="C22" s="58" t="s">
        <v>16</v>
      </c>
      <c r="D22" s="148"/>
    </row>
    <row r="23" spans="1:4" ht="34.5">
      <c r="A23" s="152"/>
      <c r="B23" s="8">
        <v>1</v>
      </c>
      <c r="C23" s="58" t="s">
        <v>11</v>
      </c>
      <c r="D23" s="149"/>
    </row>
    <row r="25" spans="1:4">
      <c r="A25" s="156">
        <f>SUM(A5,A9,A13,A17,A21)</f>
        <v>6</v>
      </c>
      <c r="C25" s="13" t="s">
        <v>12</v>
      </c>
      <c r="D25" s="14">
        <f>A5</f>
        <v>2</v>
      </c>
    </row>
    <row r="26" spans="1:4">
      <c r="A26" s="156"/>
      <c r="C26" s="13" t="s">
        <v>3</v>
      </c>
      <c r="D26" s="14">
        <f>A9</f>
        <v>1</v>
      </c>
    </row>
    <row r="27" spans="1:4">
      <c r="A27" s="156"/>
      <c r="C27" s="13" t="s">
        <v>4</v>
      </c>
      <c r="D27" s="14">
        <f>A13</f>
        <v>1</v>
      </c>
    </row>
    <row r="28" spans="1:4">
      <c r="A28" s="156"/>
      <c r="C28" s="13" t="s">
        <v>6</v>
      </c>
      <c r="D28" s="14">
        <f>A17</f>
        <v>1</v>
      </c>
    </row>
    <row r="29" spans="1:4">
      <c r="A29" s="156"/>
      <c r="C29" s="13" t="s">
        <v>9</v>
      </c>
      <c r="D29" s="14">
        <f>A21</f>
        <v>1</v>
      </c>
    </row>
    <row r="30" spans="1:4">
      <c r="D30" s="39">
        <f>SUM(D25:D29)</f>
        <v>6</v>
      </c>
    </row>
  </sheetData>
  <mergeCells count="12">
    <mergeCell ref="A13:A15"/>
    <mergeCell ref="D13:D15"/>
    <mergeCell ref="A25:A29"/>
    <mergeCell ref="A17:A19"/>
    <mergeCell ref="D17:D19"/>
    <mergeCell ref="A21:A23"/>
    <mergeCell ref="D21:D23"/>
    <mergeCell ref="A1:D1"/>
    <mergeCell ref="A5:A7"/>
    <mergeCell ref="D5:D7"/>
    <mergeCell ref="A9:A11"/>
    <mergeCell ref="D9:D11"/>
  </mergeCells>
  <conditionalFormatting sqref="A25:A29">
    <cfRule type="iconSet" priority="14">
      <iconSet iconSet="3Symbols" reverse="1">
        <cfvo type="percent" val="0"/>
        <cfvo type="num" val="9"/>
        <cfvo type="num" val="10"/>
      </iconSet>
    </cfRule>
  </conditionalFormatting>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showGridLines="0" zoomScale="90" zoomScaleNormal="90" zoomScalePageLayoutView="90" workbookViewId="0">
      <pane ySplit="1" topLeftCell="A8" activePane="bottomLeft" state="frozen"/>
      <selection pane="bottomLeft" activeCell="D25" sqref="D25"/>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108</v>
      </c>
      <c r="B1" s="137"/>
      <c r="C1" s="137"/>
      <c r="D1" s="137"/>
      <c r="E1" s="32"/>
      <c r="F1" s="1"/>
      <c r="G1" s="32"/>
      <c r="H1" s="32"/>
      <c r="I1" s="2"/>
    </row>
    <row r="4" spans="1:9" s="4" customFormat="1" ht="17.100000000000001" customHeight="1">
      <c r="A4" s="11" t="s">
        <v>1</v>
      </c>
      <c r="B4" s="11" t="s">
        <v>5</v>
      </c>
      <c r="C4" s="12" t="s">
        <v>12</v>
      </c>
      <c r="D4" s="12" t="s">
        <v>213</v>
      </c>
    </row>
    <row r="5" spans="1:9" ht="23.1" customHeight="1">
      <c r="A5" s="182">
        <v>1</v>
      </c>
      <c r="B5" s="10">
        <v>3</v>
      </c>
      <c r="C5" s="58" t="s">
        <v>363</v>
      </c>
      <c r="D5" s="147" t="s">
        <v>383</v>
      </c>
    </row>
    <row r="6" spans="1:9" ht="39.200000000000003" customHeight="1">
      <c r="A6" s="183"/>
      <c r="B6" s="9">
        <v>2</v>
      </c>
      <c r="C6" s="58" t="s">
        <v>364</v>
      </c>
      <c r="D6" s="148"/>
    </row>
    <row r="7" spans="1:9" ht="34.5" customHeight="1">
      <c r="A7" s="184"/>
      <c r="B7" s="8">
        <v>1</v>
      </c>
      <c r="C7" s="58" t="s">
        <v>365</v>
      </c>
      <c r="D7" s="149"/>
    </row>
    <row r="8" spans="1:9" s="4" customFormat="1">
      <c r="A8" s="11" t="s">
        <v>1</v>
      </c>
      <c r="B8" s="11" t="s">
        <v>5</v>
      </c>
      <c r="C8" s="12" t="s">
        <v>3</v>
      </c>
      <c r="D8" s="12" t="s">
        <v>213</v>
      </c>
    </row>
    <row r="9" spans="1:9" ht="46.5" customHeight="1">
      <c r="A9" s="150">
        <v>2</v>
      </c>
      <c r="B9" s="10">
        <v>3</v>
      </c>
      <c r="C9" s="58" t="s">
        <v>134</v>
      </c>
      <c r="D9" s="147" t="s">
        <v>311</v>
      </c>
    </row>
    <row r="10" spans="1:9" ht="51.75">
      <c r="A10" s="151"/>
      <c r="B10" s="9">
        <v>2</v>
      </c>
      <c r="C10" s="58" t="s">
        <v>135</v>
      </c>
      <c r="D10" s="148"/>
    </row>
    <row r="11" spans="1:9">
      <c r="A11" s="152"/>
      <c r="B11" s="8">
        <v>1</v>
      </c>
      <c r="C11" s="57" t="s">
        <v>20</v>
      </c>
      <c r="D11" s="149"/>
    </row>
    <row r="12" spans="1:9" s="4" customFormat="1">
      <c r="A12" s="11" t="s">
        <v>1</v>
      </c>
      <c r="B12" s="11" t="s">
        <v>5</v>
      </c>
      <c r="C12" s="12" t="s">
        <v>4</v>
      </c>
      <c r="D12" s="12" t="s">
        <v>213</v>
      </c>
    </row>
    <row r="13" spans="1:9" ht="34.5">
      <c r="A13" s="150">
        <v>1</v>
      </c>
      <c r="B13" s="10">
        <v>3</v>
      </c>
      <c r="C13" s="58" t="s">
        <v>214</v>
      </c>
      <c r="D13" s="147"/>
    </row>
    <row r="14" spans="1:9" ht="51.75">
      <c r="A14" s="151"/>
      <c r="B14" s="9">
        <v>2</v>
      </c>
      <c r="C14" s="58" t="s">
        <v>110</v>
      </c>
      <c r="D14" s="148"/>
    </row>
    <row r="15" spans="1:9" ht="39.75" customHeight="1">
      <c r="A15" s="152"/>
      <c r="B15" s="8">
        <v>1</v>
      </c>
      <c r="C15" s="58" t="s">
        <v>109</v>
      </c>
      <c r="D15" s="149"/>
    </row>
    <row r="16" spans="1:9" s="4" customFormat="1">
      <c r="A16" s="11" t="s">
        <v>1</v>
      </c>
      <c r="B16" s="11" t="s">
        <v>5</v>
      </c>
      <c r="C16" s="12" t="s">
        <v>6</v>
      </c>
      <c r="D16" s="12" t="s">
        <v>213</v>
      </c>
    </row>
    <row r="17" spans="1:4" ht="40.700000000000003" customHeight="1">
      <c r="A17" s="150">
        <v>1</v>
      </c>
      <c r="B17" s="10">
        <v>4</v>
      </c>
      <c r="C17" s="58" t="s">
        <v>215</v>
      </c>
      <c r="D17" s="147"/>
    </row>
    <row r="18" spans="1:4" ht="37.5" customHeight="1">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34.5">
      <c r="A21" s="150">
        <v>1</v>
      </c>
      <c r="B21" s="10">
        <v>3</v>
      </c>
      <c r="C21" s="58" t="s">
        <v>10</v>
      </c>
      <c r="D21" s="147"/>
    </row>
    <row r="22" spans="1:4" ht="34.5">
      <c r="A22" s="151"/>
      <c r="B22" s="9">
        <v>2</v>
      </c>
      <c r="C22" s="58" t="s">
        <v>231</v>
      </c>
      <c r="D22" s="148"/>
    </row>
    <row r="23" spans="1:4" ht="34.5">
      <c r="A23" s="152"/>
      <c r="B23" s="8">
        <v>1</v>
      </c>
      <c r="C23" s="58" t="s">
        <v>11</v>
      </c>
      <c r="D23" s="149"/>
    </row>
    <row r="25" spans="1:4">
      <c r="A25" s="156">
        <f>SUM(A5,A9,A13,A17,A21)</f>
        <v>6</v>
      </c>
      <c r="C25" s="35" t="s">
        <v>12</v>
      </c>
      <c r="D25" s="71">
        <f>A5</f>
        <v>1</v>
      </c>
    </row>
    <row r="26" spans="1:4">
      <c r="A26" s="156"/>
      <c r="C26" s="35" t="s">
        <v>3</v>
      </c>
      <c r="D26" s="71">
        <f>A9</f>
        <v>2</v>
      </c>
    </row>
    <row r="27" spans="1:4">
      <c r="A27" s="156"/>
      <c r="C27" s="35" t="s">
        <v>4</v>
      </c>
      <c r="D27" s="71">
        <f>A13</f>
        <v>1</v>
      </c>
    </row>
    <row r="28" spans="1:4">
      <c r="A28" s="156"/>
      <c r="C28" s="35" t="s">
        <v>6</v>
      </c>
      <c r="D28" s="71">
        <f>A17</f>
        <v>1</v>
      </c>
    </row>
    <row r="29" spans="1:4">
      <c r="A29" s="156"/>
      <c r="C29" s="35" t="s">
        <v>9</v>
      </c>
      <c r="D29" s="71">
        <f>A21</f>
        <v>1</v>
      </c>
    </row>
    <row r="30" spans="1:4">
      <c r="D30" s="39">
        <f>SUM(D25:D29)</f>
        <v>6</v>
      </c>
    </row>
  </sheetData>
  <mergeCells count="12">
    <mergeCell ref="A25:A29"/>
    <mergeCell ref="A13:A15"/>
    <mergeCell ref="D13:D15"/>
    <mergeCell ref="A17:A19"/>
    <mergeCell ref="D17:D19"/>
    <mergeCell ref="A21:A23"/>
    <mergeCell ref="D21:D23"/>
    <mergeCell ref="A1:D1"/>
    <mergeCell ref="A5:A7"/>
    <mergeCell ref="D5:D7"/>
    <mergeCell ref="A9:A11"/>
    <mergeCell ref="D9:D11"/>
  </mergeCells>
  <conditionalFormatting sqref="A25:A29">
    <cfRule type="iconSet" priority="15">
      <iconSet iconSet="3Symbols" reverse="1">
        <cfvo type="percent" val="0"/>
        <cfvo type="num" val="9"/>
        <cfvo type="num" val="10"/>
      </iconSet>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82"/>
  <sheetViews>
    <sheetView showGridLines="0" workbookViewId="0">
      <pane ySplit="1" topLeftCell="A20" activePane="bottomLeft" state="frozen"/>
      <selection pane="bottomLeft" activeCell="B83" sqref="B83"/>
    </sheetView>
  </sheetViews>
  <sheetFormatPr baseColWidth="10" defaultRowHeight="17.25"/>
  <cols>
    <col min="1" max="1" width="17" customWidth="1"/>
  </cols>
  <sheetData>
    <row r="1" spans="1:11" s="3" customFormat="1" ht="30.2" customHeight="1">
      <c r="A1" s="137" t="s">
        <v>145</v>
      </c>
      <c r="B1" s="137"/>
      <c r="C1" s="137"/>
      <c r="D1" s="137"/>
      <c r="E1" s="138"/>
      <c r="F1" s="138"/>
      <c r="G1" s="138"/>
      <c r="H1" s="138"/>
      <c r="I1" s="138"/>
      <c r="J1" s="138"/>
    </row>
    <row r="3" spans="1:11" s="41" customFormat="1" ht="26.25">
      <c r="B3" s="41" t="s">
        <v>259</v>
      </c>
    </row>
    <row r="5" spans="1:11">
      <c r="B5" s="139" t="s">
        <v>330</v>
      </c>
      <c r="C5" s="140"/>
      <c r="D5" s="140"/>
      <c r="E5" s="140"/>
      <c r="F5" s="140"/>
      <c r="G5" s="140"/>
      <c r="H5" s="140"/>
      <c r="I5" s="140"/>
      <c r="J5" s="140"/>
      <c r="K5" s="140"/>
    </row>
    <row r="8" spans="1:11" s="41" customFormat="1" ht="26.25">
      <c r="B8" s="41" t="s">
        <v>56</v>
      </c>
    </row>
    <row r="10" spans="1:11" ht="48.2" customHeight="1">
      <c r="B10" s="141" t="s">
        <v>100</v>
      </c>
      <c r="C10" s="142"/>
      <c r="D10" s="142"/>
      <c r="E10" s="142"/>
      <c r="F10" s="142"/>
      <c r="G10" s="142"/>
      <c r="H10" s="142"/>
      <c r="I10" s="142"/>
      <c r="J10" s="142"/>
    </row>
    <row r="11" spans="1:11">
      <c r="B11" s="141"/>
      <c r="C11" s="142"/>
      <c r="D11" s="142"/>
      <c r="E11" s="142"/>
      <c r="F11" s="142"/>
      <c r="G11" s="142"/>
      <c r="H11" s="142"/>
      <c r="I11" s="142"/>
      <c r="J11" s="142"/>
    </row>
    <row r="12" spans="1:11">
      <c r="B12" s="141"/>
      <c r="C12" s="142"/>
      <c r="D12" s="142"/>
      <c r="E12" s="142"/>
      <c r="F12" s="142"/>
      <c r="G12" s="142"/>
      <c r="H12" s="142"/>
      <c r="I12" s="142"/>
      <c r="J12" s="142"/>
    </row>
    <row r="13" spans="1:11">
      <c r="B13" s="141"/>
      <c r="C13" s="142"/>
      <c r="D13" s="142"/>
      <c r="E13" s="142"/>
      <c r="F13" s="142"/>
      <c r="G13" s="142"/>
      <c r="H13" s="142"/>
      <c r="I13" s="142"/>
      <c r="J13" s="142"/>
    </row>
    <row r="15" spans="1:11" ht="39.950000000000003" customHeight="1">
      <c r="B15" s="141" t="s">
        <v>54</v>
      </c>
      <c r="C15" s="142"/>
      <c r="D15" s="142"/>
      <c r="E15" s="142"/>
      <c r="F15" s="142"/>
      <c r="G15" s="142"/>
      <c r="H15" s="142"/>
      <c r="I15" s="142"/>
      <c r="J15" s="142"/>
      <c r="K15" s="142"/>
    </row>
    <row r="30" spans="2:11">
      <c r="B30" s="141" t="s">
        <v>53</v>
      </c>
      <c r="C30" s="142"/>
      <c r="D30" s="142"/>
      <c r="E30" s="142"/>
      <c r="F30" s="142"/>
      <c r="G30" s="142"/>
      <c r="H30" s="142"/>
      <c r="I30" s="142"/>
      <c r="J30" s="142"/>
      <c r="K30" s="142"/>
    </row>
    <row r="36" spans="2:11">
      <c r="B36" s="141" t="s">
        <v>217</v>
      </c>
      <c r="C36" s="142"/>
      <c r="D36" s="142"/>
      <c r="E36" s="142"/>
      <c r="F36" s="142"/>
      <c r="G36" s="142"/>
      <c r="H36" s="142"/>
      <c r="I36" s="142"/>
      <c r="J36" s="142"/>
      <c r="K36" s="142"/>
    </row>
    <row r="52" spans="2:11">
      <c r="B52" s="141" t="s">
        <v>218</v>
      </c>
      <c r="C52" s="142"/>
      <c r="D52" s="142"/>
      <c r="E52" s="142"/>
      <c r="F52" s="142"/>
      <c r="G52" s="142"/>
      <c r="H52" s="142"/>
      <c r="I52" s="142"/>
      <c r="J52" s="142"/>
      <c r="K52" s="142"/>
    </row>
    <row r="54" spans="2:11">
      <c r="B54" s="141" t="s">
        <v>348</v>
      </c>
      <c r="C54" s="142"/>
      <c r="D54" s="142"/>
      <c r="E54" s="142"/>
      <c r="F54" s="142"/>
      <c r="G54" s="142"/>
      <c r="H54" s="142"/>
      <c r="I54" s="142"/>
      <c r="J54" s="142"/>
      <c r="K54" s="142"/>
    </row>
    <row r="57" spans="2:11">
      <c r="B57" s="141" t="s">
        <v>349</v>
      </c>
      <c r="C57" s="142"/>
      <c r="D57" s="142"/>
      <c r="E57" s="142"/>
      <c r="F57" s="142"/>
      <c r="G57" s="142"/>
      <c r="H57" s="142"/>
      <c r="I57" s="142"/>
      <c r="J57" s="142"/>
      <c r="K57" s="142"/>
    </row>
    <row r="61" spans="2:11">
      <c r="B61" s="141" t="s">
        <v>55</v>
      </c>
      <c r="C61" s="142"/>
      <c r="D61" s="142"/>
      <c r="E61" s="142"/>
      <c r="F61" s="142"/>
      <c r="G61" s="142"/>
      <c r="H61" s="142"/>
      <c r="I61" s="142"/>
      <c r="J61" s="142"/>
      <c r="K61" s="142"/>
    </row>
    <row r="77" spans="2:11" ht="56.1" customHeight="1">
      <c r="B77" s="141" t="s">
        <v>219</v>
      </c>
      <c r="C77" s="142"/>
      <c r="D77" s="142"/>
      <c r="E77" s="142"/>
      <c r="F77" s="142"/>
      <c r="G77" s="142"/>
      <c r="H77" s="142"/>
      <c r="I77" s="142"/>
      <c r="J77" s="142"/>
      <c r="K77" s="142"/>
    </row>
    <row r="80" spans="2:11" s="41" customFormat="1" ht="26.25">
      <c r="B80" s="41" t="s">
        <v>57</v>
      </c>
    </row>
    <row r="82" spans="2:11" ht="100.15" customHeight="1">
      <c r="B82" s="141" t="s">
        <v>220</v>
      </c>
      <c r="C82" s="142"/>
      <c r="D82" s="142"/>
      <c r="E82" s="142"/>
      <c r="F82" s="142"/>
      <c r="G82" s="142"/>
      <c r="H82" s="142"/>
      <c r="I82" s="142"/>
      <c r="J82" s="142"/>
      <c r="K82" s="142"/>
    </row>
  </sheetData>
  <mergeCells count="15">
    <mergeCell ref="A1:J1"/>
    <mergeCell ref="B5:K5"/>
    <mergeCell ref="B82:K82"/>
    <mergeCell ref="B57:K57"/>
    <mergeCell ref="B77:K77"/>
    <mergeCell ref="B61:K61"/>
    <mergeCell ref="B15:K15"/>
    <mergeCell ref="B30:K30"/>
    <mergeCell ref="B52:K52"/>
    <mergeCell ref="B36:K36"/>
    <mergeCell ref="B54:K54"/>
    <mergeCell ref="B10:J10"/>
    <mergeCell ref="B11:J11"/>
    <mergeCell ref="B12:J12"/>
    <mergeCell ref="B13:J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0"/>
  <sheetViews>
    <sheetView showGridLines="0" zoomScale="90" zoomScaleNormal="90" zoomScalePageLayoutView="90" workbookViewId="0">
      <pane ySplit="1" topLeftCell="A12" activePane="bottomLeft" state="frozen"/>
      <selection pane="bottomLeft" activeCell="A24" sqref="A24"/>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111</v>
      </c>
      <c r="B1" s="137"/>
      <c r="C1" s="137"/>
      <c r="D1" s="137"/>
      <c r="E1" s="15"/>
      <c r="F1" s="1"/>
      <c r="G1" s="15"/>
      <c r="H1" s="15"/>
      <c r="I1" s="2"/>
    </row>
    <row r="3" spans="1:9">
      <c r="C3" s="6" t="s">
        <v>360</v>
      </c>
    </row>
    <row r="4" spans="1:9" s="4" customFormat="1" ht="17.100000000000001" customHeight="1">
      <c r="A4" s="11" t="s">
        <v>1</v>
      </c>
      <c r="B4" s="11" t="s">
        <v>5</v>
      </c>
      <c r="C4" s="12" t="s">
        <v>12</v>
      </c>
      <c r="D4" s="12" t="s">
        <v>213</v>
      </c>
    </row>
    <row r="5" spans="1:9" ht="42" customHeight="1">
      <c r="A5" s="144">
        <v>1</v>
      </c>
      <c r="B5" s="10">
        <v>3</v>
      </c>
      <c r="C5" s="58" t="s">
        <v>363</v>
      </c>
      <c r="D5" s="147" t="s">
        <v>384</v>
      </c>
    </row>
    <row r="6" spans="1:9" ht="41.1" customHeight="1">
      <c r="A6" s="145"/>
      <c r="B6" s="9">
        <v>2</v>
      </c>
      <c r="C6" s="58" t="s">
        <v>364</v>
      </c>
      <c r="D6" s="148"/>
    </row>
    <row r="7" spans="1:9">
      <c r="A7" s="146"/>
      <c r="B7" s="8">
        <v>1</v>
      </c>
      <c r="C7" s="58" t="s">
        <v>365</v>
      </c>
      <c r="D7" s="149"/>
    </row>
    <row r="8" spans="1:9" s="4" customFormat="1">
      <c r="A8" s="11" t="s">
        <v>1</v>
      </c>
      <c r="B8" s="11" t="s">
        <v>5</v>
      </c>
      <c r="C8" s="12" t="s">
        <v>136</v>
      </c>
      <c r="D8" s="12" t="s">
        <v>213</v>
      </c>
    </row>
    <row r="9" spans="1:9" ht="34.5">
      <c r="A9" s="150">
        <v>1</v>
      </c>
      <c r="B9" s="10">
        <v>3</v>
      </c>
      <c r="C9" s="57" t="s">
        <v>21</v>
      </c>
      <c r="D9" s="185"/>
    </row>
    <row r="10" spans="1:9">
      <c r="A10" s="151"/>
      <c r="B10" s="9">
        <v>2</v>
      </c>
      <c r="C10" s="57" t="s">
        <v>22</v>
      </c>
      <c r="D10" s="186"/>
    </row>
    <row r="11" spans="1:9" ht="34.5">
      <c r="A11" s="152"/>
      <c r="B11" s="8">
        <v>1</v>
      </c>
      <c r="C11" s="58" t="s">
        <v>112</v>
      </c>
      <c r="D11" s="187"/>
    </row>
    <row r="12" spans="1:9" s="4" customFormat="1">
      <c r="A12" s="11" t="s">
        <v>1</v>
      </c>
      <c r="B12" s="11" t="s">
        <v>5</v>
      </c>
      <c r="C12" s="12" t="s">
        <v>4</v>
      </c>
      <c r="D12" s="12" t="s">
        <v>213</v>
      </c>
    </row>
    <row r="13" spans="1:9" ht="34.5">
      <c r="A13" s="150">
        <v>1</v>
      </c>
      <c r="B13" s="10">
        <v>3</v>
      </c>
      <c r="C13" s="58" t="s">
        <v>214</v>
      </c>
      <c r="D13" s="147"/>
    </row>
    <row r="14" spans="1:9" ht="34.5">
      <c r="A14" s="151"/>
      <c r="B14" s="9">
        <v>2</v>
      </c>
      <c r="C14" s="58" t="s">
        <v>14</v>
      </c>
      <c r="D14" s="148"/>
    </row>
    <row r="15" spans="1:9" ht="88.5" customHeight="1">
      <c r="A15" s="152"/>
      <c r="B15" s="8">
        <v>1</v>
      </c>
      <c r="C15" s="58" t="s">
        <v>8</v>
      </c>
      <c r="D15" s="149"/>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55.5" customHeight="1">
      <c r="A21" s="150">
        <v>1</v>
      </c>
      <c r="B21" s="10">
        <v>3</v>
      </c>
      <c r="C21" s="58" t="s">
        <v>10</v>
      </c>
      <c r="D21" s="147"/>
    </row>
    <row r="22" spans="1:4" ht="42.75" customHeight="1">
      <c r="A22" s="151"/>
      <c r="B22" s="9">
        <v>2</v>
      </c>
      <c r="C22" s="58" t="s">
        <v>216</v>
      </c>
      <c r="D22" s="148"/>
    </row>
    <row r="23" spans="1:4" ht="34.5">
      <c r="A23" s="152"/>
      <c r="B23" s="8">
        <v>1</v>
      </c>
      <c r="C23" s="58" t="s">
        <v>11</v>
      </c>
      <c r="D23" s="149"/>
    </row>
    <row r="25" spans="1:4">
      <c r="A25" s="156">
        <f>SUM(A5,A9,A13,A17,A21)</f>
        <v>5</v>
      </c>
      <c r="C25" s="35" t="s">
        <v>12</v>
      </c>
      <c r="D25" s="71">
        <f>A5</f>
        <v>1</v>
      </c>
    </row>
    <row r="26" spans="1:4">
      <c r="A26" s="156"/>
      <c r="C26" s="35" t="s">
        <v>136</v>
      </c>
      <c r="D26" s="71">
        <f>A9</f>
        <v>1</v>
      </c>
    </row>
    <row r="27" spans="1:4">
      <c r="A27" s="156"/>
      <c r="C27" s="35" t="s">
        <v>4</v>
      </c>
      <c r="D27" s="71">
        <f>A13</f>
        <v>1</v>
      </c>
    </row>
    <row r="28" spans="1:4">
      <c r="A28" s="156"/>
      <c r="C28" s="35" t="s">
        <v>6</v>
      </c>
      <c r="D28" s="71">
        <f>A17</f>
        <v>1</v>
      </c>
    </row>
    <row r="29" spans="1:4">
      <c r="A29" s="156"/>
      <c r="C29" s="35" t="s">
        <v>9</v>
      </c>
      <c r="D29" s="71">
        <f>A21</f>
        <v>1</v>
      </c>
    </row>
    <row r="30" spans="1:4">
      <c r="D30" s="39">
        <f>SUM(D25:D29)</f>
        <v>5</v>
      </c>
    </row>
  </sheetData>
  <mergeCells count="12">
    <mergeCell ref="A13:A15"/>
    <mergeCell ref="D13:D15"/>
    <mergeCell ref="A25:A29"/>
    <mergeCell ref="A17:A19"/>
    <mergeCell ref="D17:D19"/>
    <mergeCell ref="A21:A23"/>
    <mergeCell ref="D21:D23"/>
    <mergeCell ref="A1:D1"/>
    <mergeCell ref="A5:A7"/>
    <mergeCell ref="D5:D7"/>
    <mergeCell ref="A9:A11"/>
    <mergeCell ref="D9:D11"/>
  </mergeCells>
  <conditionalFormatting sqref="A25:A29">
    <cfRule type="iconSet" priority="16">
      <iconSet iconSet="3Symbols" reverse="1">
        <cfvo type="percent" val="0"/>
        <cfvo type="num" val="9"/>
        <cfvo type="num" val="10"/>
      </iconSet>
    </cfRule>
  </conditionalFormatting>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0"/>
  <sheetViews>
    <sheetView zoomScale="90" zoomScaleNormal="90" workbookViewId="0">
      <selection activeCell="D5" sqref="D5:D7"/>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342</v>
      </c>
      <c r="B1" s="137"/>
      <c r="C1" s="137"/>
      <c r="D1" s="137"/>
      <c r="E1" s="109"/>
      <c r="F1" s="1"/>
      <c r="G1" s="109"/>
      <c r="H1" s="109"/>
      <c r="I1" s="2"/>
    </row>
    <row r="4" spans="1:9" s="4" customFormat="1" ht="17.100000000000001" customHeight="1">
      <c r="A4" s="11" t="s">
        <v>1</v>
      </c>
      <c r="B4" s="11" t="s">
        <v>5</v>
      </c>
      <c r="C4" s="12" t="s">
        <v>12</v>
      </c>
      <c r="D4" s="12" t="s">
        <v>213</v>
      </c>
    </row>
    <row r="5" spans="1:9" ht="42" customHeight="1">
      <c r="A5" s="144">
        <v>1</v>
      </c>
      <c r="B5" s="10">
        <v>3</v>
      </c>
      <c r="C5" s="58" t="s">
        <v>363</v>
      </c>
      <c r="D5" s="153" t="s">
        <v>391</v>
      </c>
    </row>
    <row r="6" spans="1:9" ht="41.1" customHeight="1">
      <c r="A6" s="145"/>
      <c r="B6" s="9">
        <v>2</v>
      </c>
      <c r="C6" s="58" t="s">
        <v>364</v>
      </c>
      <c r="D6" s="157"/>
    </row>
    <row r="7" spans="1:9">
      <c r="A7" s="146"/>
      <c r="B7" s="8">
        <v>1</v>
      </c>
      <c r="C7" s="58" t="s">
        <v>365</v>
      </c>
      <c r="D7" s="158"/>
    </row>
    <row r="8" spans="1:9" s="4" customFormat="1">
      <c r="A8" s="11" t="s">
        <v>1</v>
      </c>
      <c r="B8" s="11" t="s">
        <v>5</v>
      </c>
      <c r="C8" s="12" t="s">
        <v>136</v>
      </c>
      <c r="D8" s="12" t="s">
        <v>213</v>
      </c>
    </row>
    <row r="9" spans="1:9" ht="34.5">
      <c r="A9" s="150">
        <v>2</v>
      </c>
      <c r="B9" s="10">
        <v>3</v>
      </c>
      <c r="C9" s="58" t="s">
        <v>138</v>
      </c>
      <c r="D9" s="185" t="s">
        <v>327</v>
      </c>
    </row>
    <row r="10" spans="1:9">
      <c r="A10" s="151"/>
      <c r="B10" s="9">
        <v>2</v>
      </c>
      <c r="C10" s="36" t="s">
        <v>326</v>
      </c>
      <c r="D10" s="186"/>
    </row>
    <row r="11" spans="1:9">
      <c r="A11" s="152"/>
      <c r="B11" s="8">
        <v>1</v>
      </c>
      <c r="C11" s="58" t="s">
        <v>325</v>
      </c>
      <c r="D11" s="187"/>
    </row>
    <row r="12" spans="1:9" s="4" customFormat="1">
      <c r="A12" s="11" t="s">
        <v>1</v>
      </c>
      <c r="B12" s="11" t="s">
        <v>5</v>
      </c>
      <c r="C12" s="12" t="s">
        <v>4</v>
      </c>
      <c r="D12" s="12" t="s">
        <v>213</v>
      </c>
    </row>
    <row r="13" spans="1:9" ht="34.5">
      <c r="A13" s="150">
        <v>1</v>
      </c>
      <c r="B13" s="10">
        <v>3</v>
      </c>
      <c r="C13" s="58" t="s">
        <v>214</v>
      </c>
      <c r="D13" s="147"/>
    </row>
    <row r="14" spans="1:9" ht="34.5">
      <c r="A14" s="151"/>
      <c r="B14" s="9">
        <v>2</v>
      </c>
      <c r="C14" s="58" t="s">
        <v>14</v>
      </c>
      <c r="D14" s="148"/>
    </row>
    <row r="15" spans="1:9" ht="88.5" customHeight="1">
      <c r="A15" s="152"/>
      <c r="B15" s="8">
        <v>1</v>
      </c>
      <c r="C15" s="58" t="s">
        <v>8</v>
      </c>
      <c r="D15" s="149"/>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34.5">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6</v>
      </c>
      <c r="C25" s="35" t="s">
        <v>12</v>
      </c>
      <c r="D25" s="71">
        <f>A5</f>
        <v>1</v>
      </c>
    </row>
    <row r="26" spans="1:4">
      <c r="A26" s="156"/>
      <c r="C26" s="35" t="s">
        <v>136</v>
      </c>
      <c r="D26" s="71">
        <f>A9</f>
        <v>2</v>
      </c>
    </row>
    <row r="27" spans="1:4">
      <c r="A27" s="156"/>
      <c r="C27" s="35" t="s">
        <v>4</v>
      </c>
      <c r="D27" s="71">
        <f>A13</f>
        <v>1</v>
      </c>
    </row>
    <row r="28" spans="1:4">
      <c r="A28" s="156"/>
      <c r="C28" s="35" t="s">
        <v>6</v>
      </c>
      <c r="D28" s="71">
        <f>A17</f>
        <v>1</v>
      </c>
    </row>
    <row r="29" spans="1:4">
      <c r="A29" s="156"/>
      <c r="C29" s="35" t="s">
        <v>9</v>
      </c>
      <c r="D29" s="71">
        <f>A21</f>
        <v>1</v>
      </c>
    </row>
    <row r="30" spans="1:4">
      <c r="D30" s="39">
        <f>SUM(D25:D29)</f>
        <v>6</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pageSetup paperSize="9" orientation="portrait" verticalDpi="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0"/>
  <sheetViews>
    <sheetView zoomScale="80" zoomScaleNormal="80" workbookViewId="0">
      <selection activeCell="A9" sqref="A9:A11"/>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336</v>
      </c>
      <c r="B1" s="137"/>
      <c r="C1" s="137"/>
      <c r="D1" s="137"/>
      <c r="E1" s="109"/>
      <c r="F1" s="1"/>
      <c r="G1" s="109"/>
      <c r="H1" s="109"/>
      <c r="I1" s="2"/>
    </row>
    <row r="4" spans="1:9" s="4" customFormat="1" ht="17.100000000000001" customHeight="1">
      <c r="A4" s="11" t="s">
        <v>1</v>
      </c>
      <c r="B4" s="11" t="s">
        <v>5</v>
      </c>
      <c r="C4" s="12" t="s">
        <v>12</v>
      </c>
      <c r="D4" s="12" t="s">
        <v>213</v>
      </c>
    </row>
    <row r="5" spans="1:9" ht="42" customHeight="1">
      <c r="A5" s="144">
        <v>1</v>
      </c>
      <c r="B5" s="10">
        <v>3</v>
      </c>
      <c r="C5" s="58" t="s">
        <v>363</v>
      </c>
      <c r="D5" s="147" t="s">
        <v>385</v>
      </c>
    </row>
    <row r="6" spans="1:9" ht="41.1" customHeight="1">
      <c r="A6" s="145"/>
      <c r="B6" s="9">
        <v>2</v>
      </c>
      <c r="C6" s="58" t="s">
        <v>364</v>
      </c>
      <c r="D6" s="148"/>
    </row>
    <row r="7" spans="1:9">
      <c r="A7" s="146"/>
      <c r="B7" s="8">
        <v>1</v>
      </c>
      <c r="C7" s="58" t="s">
        <v>365</v>
      </c>
      <c r="D7" s="149"/>
    </row>
    <row r="8" spans="1:9" s="4" customFormat="1">
      <c r="A8" s="11" t="s">
        <v>1</v>
      </c>
      <c r="B8" s="11" t="s">
        <v>5</v>
      </c>
      <c r="C8" s="12" t="s">
        <v>136</v>
      </c>
      <c r="D8" s="12" t="s">
        <v>213</v>
      </c>
    </row>
    <row r="9" spans="1:9" ht="34.5">
      <c r="A9" s="150">
        <v>1</v>
      </c>
      <c r="B9" s="10">
        <v>3</v>
      </c>
      <c r="C9" s="57" t="s">
        <v>21</v>
      </c>
      <c r="D9" s="185"/>
    </row>
    <row r="10" spans="1:9">
      <c r="A10" s="151"/>
      <c r="B10" s="9">
        <v>2</v>
      </c>
      <c r="C10" s="57" t="s">
        <v>22</v>
      </c>
      <c r="D10" s="186"/>
    </row>
    <row r="11" spans="1:9" ht="34.5">
      <c r="A11" s="152"/>
      <c r="B11" s="8">
        <v>1</v>
      </c>
      <c r="C11" s="58" t="s">
        <v>324</v>
      </c>
      <c r="D11" s="187"/>
    </row>
    <row r="12" spans="1:9" s="4" customFormat="1">
      <c r="A12" s="11" t="s">
        <v>1</v>
      </c>
      <c r="B12" s="11" t="s">
        <v>5</v>
      </c>
      <c r="C12" s="12" t="s">
        <v>4</v>
      </c>
      <c r="D12" s="12" t="s">
        <v>213</v>
      </c>
    </row>
    <row r="13" spans="1:9" ht="34.5">
      <c r="A13" s="150">
        <v>1</v>
      </c>
      <c r="B13" s="10">
        <v>3</v>
      </c>
      <c r="C13" s="58" t="s">
        <v>214</v>
      </c>
      <c r="D13" s="147"/>
    </row>
    <row r="14" spans="1:9" ht="34.5">
      <c r="A14" s="151"/>
      <c r="B14" s="9">
        <v>2</v>
      </c>
      <c r="C14" s="58" t="s">
        <v>14</v>
      </c>
      <c r="D14" s="148"/>
    </row>
    <row r="15" spans="1:9" ht="88.5" customHeight="1">
      <c r="A15" s="152"/>
      <c r="B15" s="8">
        <v>1</v>
      </c>
      <c r="C15" s="58" t="s">
        <v>8</v>
      </c>
      <c r="D15" s="149"/>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34.5">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5</v>
      </c>
      <c r="C25" s="35" t="s">
        <v>12</v>
      </c>
      <c r="D25" s="71">
        <f>A5</f>
        <v>1</v>
      </c>
    </row>
    <row r="26" spans="1:4">
      <c r="A26" s="156"/>
      <c r="C26" s="35" t="s">
        <v>136</v>
      </c>
      <c r="D26" s="71">
        <f>A9</f>
        <v>1</v>
      </c>
    </row>
    <row r="27" spans="1:4">
      <c r="A27" s="156"/>
      <c r="C27" s="35" t="s">
        <v>4</v>
      </c>
      <c r="D27" s="71">
        <f>A13</f>
        <v>1</v>
      </c>
    </row>
    <row r="28" spans="1:4">
      <c r="A28" s="156"/>
      <c r="C28" s="35" t="s">
        <v>6</v>
      </c>
      <c r="D28" s="71">
        <f>A17</f>
        <v>1</v>
      </c>
    </row>
    <row r="29" spans="1:4">
      <c r="A29" s="156"/>
      <c r="C29" s="35" t="s">
        <v>9</v>
      </c>
      <c r="D29" s="71">
        <f>A21</f>
        <v>1</v>
      </c>
    </row>
    <row r="30" spans="1:4">
      <c r="D30" s="39">
        <f>SUM(D25:D29)</f>
        <v>5</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0"/>
  <sheetViews>
    <sheetView showGridLines="0" zoomScale="90" zoomScaleNormal="90" zoomScalePageLayoutView="90" workbookViewId="0">
      <pane ySplit="1" topLeftCell="A2" activePane="bottomLeft" state="frozen"/>
      <selection pane="bottomLeft" activeCell="A5" sqref="A5:A7"/>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209</v>
      </c>
      <c r="B1" s="137"/>
      <c r="C1" s="137"/>
      <c r="D1" s="137"/>
      <c r="E1" s="29"/>
      <c r="F1" s="1"/>
      <c r="G1" s="29"/>
      <c r="H1" s="29"/>
      <c r="I1" s="2"/>
    </row>
    <row r="2" spans="1:9">
      <c r="C2" s="69"/>
    </row>
    <row r="3" spans="1:9">
      <c r="C3" s="69"/>
    </row>
    <row r="4" spans="1:9" s="4" customFormat="1" ht="17.100000000000001" customHeight="1">
      <c r="A4" s="11" t="s">
        <v>1</v>
      </c>
      <c r="B4" s="11" t="s">
        <v>5</v>
      </c>
      <c r="C4" s="12" t="s">
        <v>12</v>
      </c>
      <c r="D4" s="12" t="s">
        <v>213</v>
      </c>
    </row>
    <row r="5" spans="1:9" ht="21.95" customHeight="1">
      <c r="A5" s="144">
        <v>3</v>
      </c>
      <c r="B5" s="10">
        <v>3</v>
      </c>
      <c r="C5" s="58" t="s">
        <v>363</v>
      </c>
      <c r="D5" s="147" t="s">
        <v>386</v>
      </c>
    </row>
    <row r="6" spans="1:9" ht="21.2" customHeight="1">
      <c r="A6" s="145"/>
      <c r="B6" s="9">
        <v>2</v>
      </c>
      <c r="C6" s="58" t="s">
        <v>364</v>
      </c>
      <c r="D6" s="148"/>
    </row>
    <row r="7" spans="1:9" ht="32.25" customHeight="1">
      <c r="A7" s="146"/>
      <c r="B7" s="8">
        <v>1</v>
      </c>
      <c r="C7" s="58" t="s">
        <v>365</v>
      </c>
      <c r="D7" s="149"/>
    </row>
    <row r="8" spans="1:9" s="4" customFormat="1">
      <c r="A8" s="11" t="s">
        <v>1</v>
      </c>
      <c r="B8" s="11" t="s">
        <v>5</v>
      </c>
      <c r="C8" s="12" t="s">
        <v>3</v>
      </c>
      <c r="D8" s="12" t="s">
        <v>213</v>
      </c>
    </row>
    <row r="9" spans="1:9" ht="34.5">
      <c r="A9" s="150">
        <v>3</v>
      </c>
      <c r="B9" s="10">
        <v>3</v>
      </c>
      <c r="C9" s="58" t="s">
        <v>138</v>
      </c>
      <c r="D9" s="147"/>
    </row>
    <row r="10" spans="1:9" ht="34.5">
      <c r="A10" s="151"/>
      <c r="B10" s="9">
        <v>2</v>
      </c>
      <c r="C10" s="57" t="s">
        <v>113</v>
      </c>
      <c r="D10" s="148"/>
    </row>
    <row r="11" spans="1:9" ht="33.950000000000003" customHeight="1">
      <c r="A11" s="152"/>
      <c r="B11" s="8">
        <v>1</v>
      </c>
      <c r="C11" s="58" t="s">
        <v>118</v>
      </c>
      <c r="D11" s="149"/>
    </row>
    <row r="12" spans="1:9" s="4" customFormat="1">
      <c r="A12" s="11" t="s">
        <v>1</v>
      </c>
      <c r="B12" s="11" t="s">
        <v>5</v>
      </c>
      <c r="C12" s="12" t="s">
        <v>4</v>
      </c>
      <c r="D12" s="12" t="s">
        <v>213</v>
      </c>
    </row>
    <row r="13" spans="1:9" ht="34.5">
      <c r="A13" s="150">
        <v>1</v>
      </c>
      <c r="B13" s="10">
        <v>3</v>
      </c>
      <c r="C13" s="58" t="s">
        <v>214</v>
      </c>
      <c r="D13" s="147"/>
      <c r="F13" s="30"/>
    </row>
    <row r="14" spans="1:9" ht="34.5">
      <c r="A14" s="151"/>
      <c r="B14" s="9">
        <v>2</v>
      </c>
      <c r="C14" s="58" t="s">
        <v>14</v>
      </c>
      <c r="D14" s="148"/>
    </row>
    <row r="15" spans="1:9" ht="96.95" customHeight="1">
      <c r="A15" s="152"/>
      <c r="B15" s="8">
        <v>1</v>
      </c>
      <c r="C15" s="58" t="s">
        <v>8</v>
      </c>
      <c r="D15" s="149"/>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56.25" customHeight="1">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9</v>
      </c>
      <c r="C25" s="35" t="s">
        <v>12</v>
      </c>
      <c r="D25" s="71">
        <f>A5</f>
        <v>3</v>
      </c>
    </row>
    <row r="26" spans="1:4">
      <c r="A26" s="156"/>
      <c r="C26" s="35" t="s">
        <v>136</v>
      </c>
      <c r="D26" s="71">
        <f>A9</f>
        <v>3</v>
      </c>
    </row>
    <row r="27" spans="1:4">
      <c r="A27" s="156"/>
      <c r="C27" s="35" t="s">
        <v>4</v>
      </c>
      <c r="D27" s="71">
        <f>A13</f>
        <v>1</v>
      </c>
    </row>
    <row r="28" spans="1:4">
      <c r="A28" s="156"/>
      <c r="C28" s="35" t="s">
        <v>6</v>
      </c>
      <c r="D28" s="71">
        <f>A17</f>
        <v>1</v>
      </c>
    </row>
    <row r="29" spans="1:4">
      <c r="A29" s="156"/>
      <c r="C29" s="35" t="s">
        <v>9</v>
      </c>
      <c r="D29" s="71">
        <f>A21</f>
        <v>1</v>
      </c>
    </row>
    <row r="30" spans="1:4">
      <c r="D30" s="39">
        <f>SUM(D25:D29)</f>
        <v>9</v>
      </c>
    </row>
  </sheetData>
  <mergeCells count="12">
    <mergeCell ref="A25:A29"/>
    <mergeCell ref="A13:A15"/>
    <mergeCell ref="D13:D15"/>
    <mergeCell ref="A17:A19"/>
    <mergeCell ref="D17:D19"/>
    <mergeCell ref="A21:A23"/>
    <mergeCell ref="D21:D23"/>
    <mergeCell ref="A9:A11"/>
    <mergeCell ref="D9:D11"/>
    <mergeCell ref="A1:D1"/>
    <mergeCell ref="A5:A7"/>
    <mergeCell ref="D5:D7"/>
  </mergeCells>
  <conditionalFormatting sqref="A25:A29">
    <cfRule type="iconSet" priority="18">
      <iconSet iconSet="3Symbols" reverse="1">
        <cfvo type="percent" val="0"/>
        <cfvo type="num" val="9"/>
        <cfvo type="num" val="10"/>
      </iconSet>
    </cfRule>
  </conditionalFormatting>
  <pageMargins left="0.7" right="0.7" top="0.75" bottom="0.75" header="0.3" footer="0.3"/>
  <pageSetup paperSize="9" orientation="portrait" verticalDpi="0"/>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0"/>
  <sheetViews>
    <sheetView zoomScale="80" zoomScaleNormal="80" workbookViewId="0">
      <selection activeCell="A8" sqref="A8"/>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343</v>
      </c>
      <c r="B1" s="137"/>
      <c r="C1" s="137"/>
      <c r="D1" s="137"/>
      <c r="E1" s="109"/>
      <c r="F1" s="1"/>
      <c r="G1" s="109"/>
      <c r="H1" s="109"/>
      <c r="I1" s="2"/>
    </row>
    <row r="4" spans="1:9" s="4" customFormat="1" ht="17.100000000000001" customHeight="1">
      <c r="A4" s="11" t="s">
        <v>1</v>
      </c>
      <c r="B4" s="11" t="s">
        <v>5</v>
      </c>
      <c r="C4" s="12" t="s">
        <v>12</v>
      </c>
      <c r="D4" s="12" t="s">
        <v>213</v>
      </c>
    </row>
    <row r="5" spans="1:9" ht="15.75" customHeight="1">
      <c r="A5" s="144">
        <v>2</v>
      </c>
      <c r="B5" s="10">
        <v>3</v>
      </c>
      <c r="C5" s="58" t="s">
        <v>363</v>
      </c>
      <c r="D5" s="147" t="s">
        <v>387</v>
      </c>
    </row>
    <row r="6" spans="1:9" ht="18.75" customHeight="1">
      <c r="A6" s="145"/>
      <c r="B6" s="9">
        <v>2</v>
      </c>
      <c r="C6" s="58" t="s">
        <v>364</v>
      </c>
      <c r="D6" s="148"/>
    </row>
    <row r="7" spans="1:9" ht="34.5" customHeight="1">
      <c r="A7" s="146"/>
      <c r="B7" s="8">
        <v>1</v>
      </c>
      <c r="C7" s="58" t="s">
        <v>365</v>
      </c>
      <c r="D7" s="149"/>
    </row>
    <row r="8" spans="1:9" s="4" customFormat="1">
      <c r="A8" s="11" t="s">
        <v>1</v>
      </c>
      <c r="B8" s="11" t="s">
        <v>5</v>
      </c>
      <c r="C8" s="12" t="s">
        <v>136</v>
      </c>
      <c r="D8" s="12" t="s">
        <v>213</v>
      </c>
    </row>
    <row r="9" spans="1:9" ht="21.95" customHeight="1">
      <c r="A9" s="150">
        <v>2</v>
      </c>
      <c r="B9" s="10">
        <v>3</v>
      </c>
      <c r="C9" s="57" t="s">
        <v>21</v>
      </c>
      <c r="D9" s="185"/>
    </row>
    <row r="10" spans="1:9" ht="51.75">
      <c r="A10" s="151"/>
      <c r="B10" s="9">
        <v>2</v>
      </c>
      <c r="C10" s="58" t="s">
        <v>137</v>
      </c>
      <c r="D10" s="186"/>
    </row>
    <row r="11" spans="1:9">
      <c r="A11" s="152"/>
      <c r="B11" s="8">
        <v>1</v>
      </c>
      <c r="C11" s="57" t="s">
        <v>19</v>
      </c>
      <c r="D11" s="187"/>
    </row>
    <row r="12" spans="1:9" s="4" customFormat="1">
      <c r="A12" s="11" t="s">
        <v>1</v>
      </c>
      <c r="B12" s="11" t="s">
        <v>5</v>
      </c>
      <c r="C12" s="12" t="s">
        <v>4</v>
      </c>
      <c r="D12" s="12" t="s">
        <v>213</v>
      </c>
    </row>
    <row r="13" spans="1:9" ht="34.5">
      <c r="A13" s="150">
        <v>1</v>
      </c>
      <c r="B13" s="10">
        <v>3</v>
      </c>
      <c r="C13" s="58" t="s">
        <v>214</v>
      </c>
      <c r="D13" s="188"/>
      <c r="F13" s="30"/>
    </row>
    <row r="14" spans="1:9" ht="34.5">
      <c r="A14" s="151"/>
      <c r="B14" s="9">
        <v>2</v>
      </c>
      <c r="C14" s="58" t="s">
        <v>14</v>
      </c>
      <c r="D14" s="189"/>
    </row>
    <row r="15" spans="1:9" ht="86.1" customHeight="1">
      <c r="A15" s="152"/>
      <c r="B15" s="8">
        <v>1</v>
      </c>
      <c r="C15" s="58" t="s">
        <v>8</v>
      </c>
      <c r="D15" s="190"/>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34.5">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7</v>
      </c>
      <c r="C25" s="35" t="s">
        <v>12</v>
      </c>
      <c r="D25" s="71">
        <f>A5</f>
        <v>2</v>
      </c>
    </row>
    <row r="26" spans="1:4">
      <c r="A26" s="156"/>
      <c r="C26" s="35" t="s">
        <v>136</v>
      </c>
      <c r="D26" s="71">
        <f>A9</f>
        <v>2</v>
      </c>
    </row>
    <row r="27" spans="1:4">
      <c r="A27" s="156"/>
      <c r="C27" s="35" t="s">
        <v>4</v>
      </c>
      <c r="D27" s="71">
        <f>A13</f>
        <v>1</v>
      </c>
    </row>
    <row r="28" spans="1:4">
      <c r="A28" s="156"/>
      <c r="C28" s="35" t="s">
        <v>6</v>
      </c>
      <c r="D28" s="71">
        <f>A17</f>
        <v>1</v>
      </c>
    </row>
    <row r="29" spans="1:4">
      <c r="A29" s="156"/>
      <c r="C29" s="35" t="s">
        <v>9</v>
      </c>
      <c r="D29" s="71">
        <f>A21</f>
        <v>1</v>
      </c>
    </row>
    <row r="30" spans="1:4">
      <c r="D30" s="39">
        <f>SUM(D25:D29)</f>
        <v>7</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pageSetup paperSize="9" orientation="portrait" verticalDpi="0"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30"/>
  <sheetViews>
    <sheetView zoomScale="90" zoomScaleNormal="90" workbookViewId="0">
      <selection activeCell="C25" sqref="C25:D29"/>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312</v>
      </c>
      <c r="B1" s="137"/>
      <c r="C1" s="137"/>
      <c r="D1" s="137"/>
      <c r="E1" s="109"/>
      <c r="F1" s="1"/>
      <c r="G1" s="109"/>
      <c r="H1" s="109"/>
      <c r="I1" s="2"/>
    </row>
    <row r="4" spans="1:9" s="4" customFormat="1" ht="17.100000000000001" customHeight="1">
      <c r="A4" s="11" t="s">
        <v>1</v>
      </c>
      <c r="B4" s="11" t="s">
        <v>5</v>
      </c>
      <c r="C4" s="12" t="s">
        <v>12</v>
      </c>
      <c r="D4" s="12" t="s">
        <v>213</v>
      </c>
    </row>
    <row r="5" spans="1:9" ht="23.1" customHeight="1">
      <c r="A5" s="144">
        <v>1</v>
      </c>
      <c r="B5" s="10">
        <v>3</v>
      </c>
      <c r="C5" s="58" t="s">
        <v>314</v>
      </c>
      <c r="D5" s="147" t="s">
        <v>318</v>
      </c>
    </row>
    <row r="6" spans="1:9" ht="21.2" customHeight="1">
      <c r="A6" s="145"/>
      <c r="B6" s="9">
        <v>2</v>
      </c>
      <c r="C6" s="58" t="s">
        <v>315</v>
      </c>
      <c r="D6" s="148"/>
    </row>
    <row r="7" spans="1:9">
      <c r="A7" s="146"/>
      <c r="B7" s="8">
        <v>1</v>
      </c>
      <c r="C7" s="58" t="s">
        <v>316</v>
      </c>
      <c r="D7" s="149"/>
    </row>
    <row r="8" spans="1:9" s="4" customFormat="1">
      <c r="A8" s="11" t="s">
        <v>1</v>
      </c>
      <c r="B8" s="11" t="s">
        <v>5</v>
      </c>
      <c r="C8" s="12" t="s">
        <v>136</v>
      </c>
      <c r="D8" s="12" t="s">
        <v>213</v>
      </c>
    </row>
    <row r="9" spans="1:9" ht="21.95" customHeight="1">
      <c r="A9" s="150">
        <v>3</v>
      </c>
      <c r="B9" s="10">
        <v>3</v>
      </c>
      <c r="C9" s="36" t="s">
        <v>313</v>
      </c>
      <c r="D9" s="185"/>
    </row>
    <row r="10" spans="1:9">
      <c r="A10" s="151"/>
      <c r="B10" s="9">
        <v>2</v>
      </c>
      <c r="C10" s="61"/>
      <c r="D10" s="186"/>
    </row>
    <row r="11" spans="1:9">
      <c r="A11" s="152"/>
      <c r="B11" s="8">
        <v>1</v>
      </c>
      <c r="C11" s="57" t="s">
        <v>19</v>
      </c>
      <c r="D11" s="187"/>
    </row>
    <row r="12" spans="1:9" s="4" customFormat="1">
      <c r="A12" s="11" t="s">
        <v>1</v>
      </c>
      <c r="B12" s="11" t="s">
        <v>5</v>
      </c>
      <c r="C12" s="12" t="s">
        <v>4</v>
      </c>
      <c r="D12" s="12" t="s">
        <v>213</v>
      </c>
    </row>
    <row r="13" spans="1:9" ht="34.5">
      <c r="A13" s="150">
        <v>1</v>
      </c>
      <c r="B13" s="10">
        <v>3</v>
      </c>
      <c r="C13" s="58" t="s">
        <v>214</v>
      </c>
      <c r="D13" s="147"/>
      <c r="F13" s="30"/>
    </row>
    <row r="14" spans="1:9" ht="34.5">
      <c r="A14" s="151"/>
      <c r="B14" s="9">
        <v>2</v>
      </c>
      <c r="C14" s="58" t="s">
        <v>14</v>
      </c>
      <c r="D14" s="148"/>
    </row>
    <row r="15" spans="1:9" ht="86.1" customHeight="1">
      <c r="A15" s="152"/>
      <c r="B15" s="8">
        <v>1</v>
      </c>
      <c r="C15" s="58" t="s">
        <v>8</v>
      </c>
      <c r="D15" s="149"/>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34.5">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7</v>
      </c>
      <c r="C25" s="35" t="s">
        <v>12</v>
      </c>
      <c r="D25" s="71">
        <f>A5</f>
        <v>1</v>
      </c>
    </row>
    <row r="26" spans="1:4">
      <c r="A26" s="156"/>
      <c r="C26" s="35" t="s">
        <v>136</v>
      </c>
      <c r="D26" s="71">
        <f>A9</f>
        <v>3</v>
      </c>
    </row>
    <row r="27" spans="1:4">
      <c r="A27" s="156"/>
      <c r="C27" s="35" t="s">
        <v>4</v>
      </c>
      <c r="D27" s="71">
        <f>A13</f>
        <v>1</v>
      </c>
    </row>
    <row r="28" spans="1:4">
      <c r="A28" s="156"/>
      <c r="C28" s="35" t="s">
        <v>6</v>
      </c>
      <c r="D28" s="71">
        <f>A17</f>
        <v>1</v>
      </c>
    </row>
    <row r="29" spans="1:4">
      <c r="A29" s="156"/>
      <c r="C29" s="35" t="s">
        <v>9</v>
      </c>
      <c r="D29" s="71">
        <f>A21</f>
        <v>1</v>
      </c>
    </row>
    <row r="30" spans="1:4">
      <c r="D30" s="39">
        <f>SUM(D25:D29)</f>
        <v>7</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0"/>
  <sheetViews>
    <sheetView zoomScale="70" zoomScaleNormal="70" workbookViewId="0">
      <selection activeCell="D9" sqref="D9:D11"/>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337</v>
      </c>
      <c r="B1" s="137"/>
      <c r="C1" s="137"/>
      <c r="D1" s="137"/>
      <c r="E1" s="109"/>
      <c r="F1" s="1"/>
      <c r="G1" s="109"/>
      <c r="H1" s="109"/>
      <c r="I1" s="2"/>
    </row>
    <row r="4" spans="1:9" s="4" customFormat="1" ht="17.100000000000001" customHeight="1">
      <c r="A4" s="11" t="s">
        <v>1</v>
      </c>
      <c r="B4" s="11" t="s">
        <v>5</v>
      </c>
      <c r="C4" s="12" t="s">
        <v>12</v>
      </c>
      <c r="D4" s="12" t="s">
        <v>213</v>
      </c>
    </row>
    <row r="5" spans="1:9" ht="35.1" customHeight="1">
      <c r="A5" s="144">
        <v>2</v>
      </c>
      <c r="B5" s="10">
        <v>3</v>
      </c>
      <c r="C5" s="58" t="s">
        <v>363</v>
      </c>
      <c r="D5" s="147" t="s">
        <v>388</v>
      </c>
    </row>
    <row r="6" spans="1:9" ht="37.15" customHeight="1">
      <c r="A6" s="145"/>
      <c r="B6" s="9">
        <v>2</v>
      </c>
      <c r="C6" s="58" t="s">
        <v>364</v>
      </c>
      <c r="D6" s="148"/>
    </row>
    <row r="7" spans="1:9">
      <c r="A7" s="146"/>
      <c r="B7" s="8">
        <v>1</v>
      </c>
      <c r="C7" s="58" t="s">
        <v>365</v>
      </c>
      <c r="D7" s="149"/>
    </row>
    <row r="8" spans="1:9" s="4" customFormat="1">
      <c r="A8" s="11" t="s">
        <v>1</v>
      </c>
      <c r="B8" s="11" t="s">
        <v>5</v>
      </c>
      <c r="C8" s="12" t="s">
        <v>136</v>
      </c>
      <c r="D8" s="12" t="s">
        <v>213</v>
      </c>
    </row>
    <row r="9" spans="1:9" ht="34.5">
      <c r="A9" s="150">
        <v>3</v>
      </c>
      <c r="B9" s="10">
        <v>3</v>
      </c>
      <c r="C9" s="58" t="s">
        <v>139</v>
      </c>
      <c r="D9" s="147" t="s">
        <v>323</v>
      </c>
    </row>
    <row r="10" spans="1:9">
      <c r="A10" s="151"/>
      <c r="B10" s="9">
        <v>2</v>
      </c>
      <c r="C10" s="58" t="s">
        <v>140</v>
      </c>
      <c r="D10" s="148"/>
    </row>
    <row r="11" spans="1:9" ht="24" customHeight="1">
      <c r="A11" s="152"/>
      <c r="B11" s="8">
        <v>1</v>
      </c>
      <c r="C11" s="58" t="s">
        <v>232</v>
      </c>
      <c r="D11" s="149"/>
    </row>
    <row r="12" spans="1:9" s="4" customFormat="1">
      <c r="A12" s="11" t="s">
        <v>1</v>
      </c>
      <c r="B12" s="11" t="s">
        <v>5</v>
      </c>
      <c r="C12" s="12" t="s">
        <v>4</v>
      </c>
      <c r="D12" s="12" t="s">
        <v>213</v>
      </c>
    </row>
    <row r="13" spans="1:9" ht="34.5">
      <c r="A13" s="150">
        <v>1</v>
      </c>
      <c r="B13" s="10">
        <v>3</v>
      </c>
      <c r="C13" s="58" t="s">
        <v>214</v>
      </c>
      <c r="D13" s="147"/>
      <c r="F13" s="30"/>
    </row>
    <row r="14" spans="1:9" ht="34.5">
      <c r="A14" s="151"/>
      <c r="B14" s="9">
        <v>2</v>
      </c>
      <c r="C14" s="58" t="s">
        <v>14</v>
      </c>
      <c r="D14" s="148"/>
    </row>
    <row r="15" spans="1:9" ht="90" customHeight="1">
      <c r="A15" s="152"/>
      <c r="B15" s="8">
        <v>1</v>
      </c>
      <c r="C15" s="58" t="s">
        <v>8</v>
      </c>
      <c r="D15" s="149"/>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51.75">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8</v>
      </c>
      <c r="C25" s="35" t="s">
        <v>12</v>
      </c>
      <c r="D25" s="71">
        <f>A5</f>
        <v>2</v>
      </c>
    </row>
    <row r="26" spans="1:4">
      <c r="A26" s="156"/>
      <c r="C26" s="35" t="s">
        <v>136</v>
      </c>
      <c r="D26" s="71">
        <f>A9</f>
        <v>3</v>
      </c>
    </row>
    <row r="27" spans="1:4">
      <c r="A27" s="156"/>
      <c r="C27" s="35" t="s">
        <v>4</v>
      </c>
      <c r="D27" s="71">
        <f>A13</f>
        <v>1</v>
      </c>
    </row>
    <row r="28" spans="1:4">
      <c r="A28" s="156"/>
      <c r="C28" s="35" t="s">
        <v>6</v>
      </c>
      <c r="D28" s="71">
        <f>A17</f>
        <v>1</v>
      </c>
    </row>
    <row r="29" spans="1:4">
      <c r="A29" s="156"/>
      <c r="C29" s="35" t="s">
        <v>9</v>
      </c>
      <c r="D29" s="71">
        <f>A21</f>
        <v>1</v>
      </c>
    </row>
    <row r="30" spans="1:4">
      <c r="D30" s="39">
        <f>SUM(D25:D29)</f>
        <v>8</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0"/>
  <sheetViews>
    <sheetView showGridLines="0" zoomScale="90" zoomScaleNormal="90" zoomScalePageLayoutView="90" workbookViewId="0">
      <pane ySplit="1" topLeftCell="A2" activePane="bottomLeft" state="frozen"/>
      <selection pane="bottomLeft" activeCell="D5" sqref="D5:D7"/>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50</v>
      </c>
      <c r="B1" s="137"/>
      <c r="C1" s="137"/>
      <c r="D1" s="137"/>
      <c r="E1" s="32"/>
      <c r="F1" s="1"/>
      <c r="G1" s="32"/>
      <c r="H1" s="32"/>
      <c r="I1" s="2"/>
    </row>
    <row r="4" spans="1:9" s="4" customFormat="1" ht="17.100000000000001" customHeight="1">
      <c r="A4" s="11" t="s">
        <v>1</v>
      </c>
      <c r="B4" s="11" t="s">
        <v>5</v>
      </c>
      <c r="C4" s="12" t="s">
        <v>12</v>
      </c>
      <c r="D4" s="12" t="s">
        <v>213</v>
      </c>
    </row>
    <row r="5" spans="1:9" ht="21.2" customHeight="1">
      <c r="A5" s="144">
        <v>1</v>
      </c>
      <c r="B5" s="10">
        <v>3</v>
      </c>
      <c r="C5" s="58" t="s">
        <v>363</v>
      </c>
      <c r="D5" s="147" t="s">
        <v>389</v>
      </c>
    </row>
    <row r="6" spans="1:9" ht="21.95" customHeight="1">
      <c r="A6" s="145"/>
      <c r="B6" s="9">
        <v>2</v>
      </c>
      <c r="C6" s="58" t="s">
        <v>364</v>
      </c>
      <c r="D6" s="148"/>
    </row>
    <row r="7" spans="1:9" ht="30.95" customHeight="1">
      <c r="A7" s="146"/>
      <c r="B7" s="8">
        <v>1</v>
      </c>
      <c r="C7" s="58" t="s">
        <v>365</v>
      </c>
      <c r="D7" s="149"/>
    </row>
    <row r="8" spans="1:9" s="4" customFormat="1">
      <c r="A8" s="11" t="s">
        <v>1</v>
      </c>
      <c r="B8" s="11" t="s">
        <v>5</v>
      </c>
      <c r="C8" s="12" t="s">
        <v>136</v>
      </c>
      <c r="D8" s="12" t="s">
        <v>213</v>
      </c>
    </row>
    <row r="9" spans="1:9" ht="34.5">
      <c r="A9" s="150">
        <v>2</v>
      </c>
      <c r="B9" s="10">
        <v>3</v>
      </c>
      <c r="C9" s="58" t="s">
        <v>141</v>
      </c>
      <c r="D9" s="147"/>
    </row>
    <row r="10" spans="1:9" ht="51.75">
      <c r="A10" s="151"/>
      <c r="B10" s="9">
        <v>2</v>
      </c>
      <c r="C10" s="58" t="s">
        <v>142</v>
      </c>
      <c r="D10" s="148"/>
    </row>
    <row r="11" spans="1:9">
      <c r="A11" s="152"/>
      <c r="B11" s="8">
        <v>1</v>
      </c>
      <c r="C11" s="57" t="s">
        <v>19</v>
      </c>
      <c r="D11" s="149"/>
    </row>
    <row r="12" spans="1:9" s="4" customFormat="1">
      <c r="A12" s="11" t="s">
        <v>1</v>
      </c>
      <c r="B12" s="11" t="s">
        <v>5</v>
      </c>
      <c r="C12" s="12" t="s">
        <v>4</v>
      </c>
      <c r="D12" s="12" t="s">
        <v>213</v>
      </c>
    </row>
    <row r="13" spans="1:9" ht="34.5">
      <c r="A13" s="150">
        <v>1</v>
      </c>
      <c r="B13" s="10">
        <v>3</v>
      </c>
      <c r="C13" s="58" t="s">
        <v>214</v>
      </c>
      <c r="D13" s="147"/>
      <c r="F13" s="30"/>
    </row>
    <row r="14" spans="1:9" ht="34.5">
      <c r="A14" s="151"/>
      <c r="B14" s="9">
        <v>2</v>
      </c>
      <c r="C14" s="58" t="s">
        <v>14</v>
      </c>
      <c r="D14" s="148"/>
    </row>
    <row r="15" spans="1:9" ht="88.5" customHeight="1">
      <c r="A15" s="152"/>
      <c r="B15" s="8">
        <v>1</v>
      </c>
      <c r="C15" s="58" t="s">
        <v>8</v>
      </c>
      <c r="D15" s="149"/>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34.5">
      <c r="A21" s="150">
        <v>1</v>
      </c>
      <c r="B21" s="10">
        <v>3</v>
      </c>
      <c r="C21" s="58" t="s">
        <v>10</v>
      </c>
      <c r="D21" s="147"/>
    </row>
    <row r="22" spans="1:4" ht="34.5">
      <c r="A22" s="151"/>
      <c r="B22" s="9">
        <v>2</v>
      </c>
      <c r="C22" s="58" t="s">
        <v>216</v>
      </c>
      <c r="D22" s="148"/>
    </row>
    <row r="23" spans="1:4" ht="34.5">
      <c r="A23" s="152"/>
      <c r="B23" s="8">
        <v>1</v>
      </c>
      <c r="C23" s="58" t="s">
        <v>11</v>
      </c>
      <c r="D23" s="149"/>
    </row>
    <row r="25" spans="1:4">
      <c r="A25" s="156">
        <f>SUM(A5,A9,A13,A17,A21)</f>
        <v>6</v>
      </c>
      <c r="C25" s="35" t="s">
        <v>12</v>
      </c>
      <c r="D25" s="71">
        <f>A5</f>
        <v>1</v>
      </c>
    </row>
    <row r="26" spans="1:4">
      <c r="A26" s="156"/>
      <c r="C26" s="35" t="s">
        <v>136</v>
      </c>
      <c r="D26" s="71">
        <f>A9</f>
        <v>2</v>
      </c>
    </row>
    <row r="27" spans="1:4">
      <c r="A27" s="156"/>
      <c r="C27" s="35" t="s">
        <v>4</v>
      </c>
      <c r="D27" s="71">
        <f>A13</f>
        <v>1</v>
      </c>
    </row>
    <row r="28" spans="1:4">
      <c r="A28" s="156"/>
      <c r="C28" s="35" t="s">
        <v>6</v>
      </c>
      <c r="D28" s="71">
        <f>A17</f>
        <v>1</v>
      </c>
    </row>
    <row r="29" spans="1:4">
      <c r="A29" s="156"/>
      <c r="C29" s="35" t="s">
        <v>9</v>
      </c>
      <c r="D29" s="71">
        <f>A21</f>
        <v>1</v>
      </c>
    </row>
    <row r="30" spans="1:4">
      <c r="D30" s="39">
        <f>SUM(D25:D29)</f>
        <v>6</v>
      </c>
    </row>
  </sheetData>
  <mergeCells count="12">
    <mergeCell ref="A25:A29"/>
    <mergeCell ref="A13:A15"/>
    <mergeCell ref="D13:D15"/>
    <mergeCell ref="A17:A19"/>
    <mergeCell ref="D17:D19"/>
    <mergeCell ref="A21:A23"/>
    <mergeCell ref="D21:D23"/>
    <mergeCell ref="A9:A11"/>
    <mergeCell ref="D9:D11"/>
    <mergeCell ref="A1:D1"/>
    <mergeCell ref="A5:A7"/>
    <mergeCell ref="D5:D7"/>
  </mergeCells>
  <conditionalFormatting sqref="A25:A29">
    <cfRule type="iconSet" priority="20">
      <iconSet iconSet="3Symbols" reverse="1">
        <cfvo type="percent" val="0"/>
        <cfvo type="num" val="9"/>
        <cfvo type="num" val="10"/>
      </iconSet>
    </cfRule>
  </conditionalFormatting>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C7A4D-0766-4954-AFEF-03320CBFB598}">
  <dimension ref="A1:I30"/>
  <sheetViews>
    <sheetView showGridLines="0" zoomScale="90" zoomScaleNormal="90" zoomScalePageLayoutView="90" workbookViewId="0">
      <pane ySplit="1" topLeftCell="A14" activePane="bottomLeft" state="frozen"/>
      <selection pane="bottomLeft" activeCell="A8" sqref="A8"/>
    </sheetView>
  </sheetViews>
  <sheetFormatPr baseColWidth="10" defaultColWidth="10.6640625" defaultRowHeight="17.25"/>
  <cols>
    <col min="1" max="2" width="10.6640625" style="130"/>
    <col min="3" max="3" width="53.44140625" style="131" customWidth="1"/>
    <col min="4" max="4" width="33.6640625" style="126" customWidth="1"/>
    <col min="5" max="5" width="12.5546875" style="126" customWidth="1"/>
    <col min="6" max="6" width="10.6640625" style="126" customWidth="1"/>
    <col min="7" max="8" width="10.6640625" style="126"/>
    <col min="9" max="9" width="16.88671875" style="126" customWidth="1"/>
    <col min="10" max="16384" width="10.6640625" style="126"/>
  </cols>
  <sheetData>
    <row r="1" spans="1:9" s="123" customFormat="1" ht="30.2" customHeight="1">
      <c r="A1" s="194" t="s">
        <v>368</v>
      </c>
      <c r="B1" s="194"/>
      <c r="C1" s="194"/>
      <c r="D1" s="194"/>
      <c r="E1" s="120"/>
      <c r="F1" s="121"/>
      <c r="G1" s="120"/>
      <c r="H1" s="120"/>
      <c r="I1" s="122"/>
    </row>
    <row r="4" spans="1:9" s="124" customFormat="1" ht="17.100000000000001" customHeight="1">
      <c r="A4" s="34" t="s">
        <v>1</v>
      </c>
      <c r="B4" s="34" t="s">
        <v>5</v>
      </c>
      <c r="C4" s="35" t="s">
        <v>12</v>
      </c>
      <c r="D4" s="35" t="s">
        <v>213</v>
      </c>
    </row>
    <row r="5" spans="1:9" ht="21.2" customHeight="1">
      <c r="A5" s="195">
        <v>3</v>
      </c>
      <c r="B5" s="125">
        <v>3</v>
      </c>
      <c r="C5" s="33" t="s">
        <v>363</v>
      </c>
      <c r="D5" s="153" t="s">
        <v>390</v>
      </c>
    </row>
    <row r="6" spans="1:9" ht="21.95" customHeight="1">
      <c r="A6" s="196"/>
      <c r="B6" s="127">
        <v>2</v>
      </c>
      <c r="C6" s="33" t="s">
        <v>364</v>
      </c>
      <c r="D6" s="160"/>
    </row>
    <row r="7" spans="1:9" ht="30.95" customHeight="1">
      <c r="A7" s="197"/>
      <c r="B7" s="128">
        <v>1</v>
      </c>
      <c r="C7" s="33" t="s">
        <v>365</v>
      </c>
      <c r="D7" s="161"/>
    </row>
    <row r="8" spans="1:9" s="124" customFormat="1">
      <c r="A8" s="34" t="s">
        <v>1</v>
      </c>
      <c r="B8" s="34" t="s">
        <v>5</v>
      </c>
      <c r="C8" s="35" t="s">
        <v>136</v>
      </c>
      <c r="D8" s="35" t="s">
        <v>213</v>
      </c>
    </row>
    <row r="9" spans="1:9" ht="34.5">
      <c r="A9" s="191">
        <v>2</v>
      </c>
      <c r="B9" s="125">
        <v>3</v>
      </c>
      <c r="C9" s="33" t="s">
        <v>141</v>
      </c>
      <c r="D9" s="153"/>
    </row>
    <row r="10" spans="1:9" ht="51.75">
      <c r="A10" s="192"/>
      <c r="B10" s="127">
        <v>2</v>
      </c>
      <c r="C10" s="33" t="s">
        <v>142</v>
      </c>
      <c r="D10" s="160"/>
    </row>
    <row r="11" spans="1:9">
      <c r="A11" s="193"/>
      <c r="B11" s="128">
        <v>1</v>
      </c>
      <c r="C11" s="56" t="s">
        <v>19</v>
      </c>
      <c r="D11" s="161"/>
    </row>
    <row r="12" spans="1:9" s="124" customFormat="1">
      <c r="A12" s="34" t="s">
        <v>1</v>
      </c>
      <c r="B12" s="34" t="s">
        <v>5</v>
      </c>
      <c r="C12" s="35" t="s">
        <v>4</v>
      </c>
      <c r="D12" s="35" t="s">
        <v>213</v>
      </c>
    </row>
    <row r="13" spans="1:9" ht="34.5">
      <c r="A13" s="191">
        <v>1</v>
      </c>
      <c r="B13" s="125">
        <v>3</v>
      </c>
      <c r="C13" s="33" t="s">
        <v>214</v>
      </c>
      <c r="D13" s="153"/>
      <c r="F13" s="129"/>
    </row>
    <row r="14" spans="1:9" ht="34.5">
      <c r="A14" s="192"/>
      <c r="B14" s="127">
        <v>2</v>
      </c>
      <c r="C14" s="33" t="s">
        <v>14</v>
      </c>
      <c r="D14" s="160"/>
    </row>
    <row r="15" spans="1:9" ht="88.5" customHeight="1">
      <c r="A15" s="193"/>
      <c r="B15" s="128">
        <v>1</v>
      </c>
      <c r="C15" s="33" t="s">
        <v>8</v>
      </c>
      <c r="D15" s="161"/>
    </row>
    <row r="16" spans="1:9" s="124" customFormat="1">
      <c r="A16" s="34" t="s">
        <v>1</v>
      </c>
      <c r="B16" s="34" t="s">
        <v>5</v>
      </c>
      <c r="C16" s="35" t="s">
        <v>6</v>
      </c>
      <c r="D16" s="35" t="s">
        <v>213</v>
      </c>
    </row>
    <row r="17" spans="1:4" ht="34.5">
      <c r="A17" s="191">
        <v>1</v>
      </c>
      <c r="B17" s="125">
        <v>4</v>
      </c>
      <c r="C17" s="33" t="s">
        <v>215</v>
      </c>
      <c r="D17" s="153"/>
    </row>
    <row r="18" spans="1:4" ht="34.5">
      <c r="A18" s="192"/>
      <c r="B18" s="127">
        <v>2</v>
      </c>
      <c r="C18" s="33" t="s">
        <v>32</v>
      </c>
      <c r="D18" s="160"/>
    </row>
    <row r="19" spans="1:4" ht="34.5">
      <c r="A19" s="193"/>
      <c r="B19" s="128">
        <v>1</v>
      </c>
      <c r="C19" s="33" t="s">
        <v>15</v>
      </c>
      <c r="D19" s="161"/>
    </row>
    <row r="20" spans="1:4" s="124" customFormat="1">
      <c r="A20" s="34" t="s">
        <v>1</v>
      </c>
      <c r="B20" s="34" t="s">
        <v>5</v>
      </c>
      <c r="C20" s="35" t="s">
        <v>9</v>
      </c>
      <c r="D20" s="35" t="s">
        <v>213</v>
      </c>
    </row>
    <row r="21" spans="1:4" ht="34.5">
      <c r="A21" s="191">
        <v>1</v>
      </c>
      <c r="B21" s="125">
        <v>3</v>
      </c>
      <c r="C21" s="33" t="s">
        <v>10</v>
      </c>
      <c r="D21" s="153"/>
    </row>
    <row r="22" spans="1:4" ht="34.5">
      <c r="A22" s="192"/>
      <c r="B22" s="127">
        <v>2</v>
      </c>
      <c r="C22" s="33" t="s">
        <v>216</v>
      </c>
      <c r="D22" s="160"/>
    </row>
    <row r="23" spans="1:4" ht="34.5">
      <c r="A23" s="193"/>
      <c r="B23" s="128">
        <v>1</v>
      </c>
      <c r="C23" s="33" t="s">
        <v>11</v>
      </c>
      <c r="D23" s="161"/>
    </row>
    <row r="25" spans="1:4">
      <c r="A25" s="198">
        <f>SUM(A5,A9,A13,A17,A21)</f>
        <v>8</v>
      </c>
      <c r="C25" s="35" t="s">
        <v>12</v>
      </c>
      <c r="D25" s="71">
        <f>A5</f>
        <v>3</v>
      </c>
    </row>
    <row r="26" spans="1:4">
      <c r="A26" s="198"/>
      <c r="C26" s="35" t="s">
        <v>136</v>
      </c>
      <c r="D26" s="71">
        <f>A9</f>
        <v>2</v>
      </c>
    </row>
    <row r="27" spans="1:4">
      <c r="A27" s="198"/>
      <c r="C27" s="35" t="s">
        <v>4</v>
      </c>
      <c r="D27" s="71">
        <f>A13</f>
        <v>1</v>
      </c>
    </row>
    <row r="28" spans="1:4">
      <c r="A28" s="198"/>
      <c r="C28" s="35" t="s">
        <v>6</v>
      </c>
      <c r="D28" s="71">
        <f>A17</f>
        <v>1</v>
      </c>
    </row>
    <row r="29" spans="1:4">
      <c r="A29" s="198"/>
      <c r="C29" s="35" t="s">
        <v>9</v>
      </c>
      <c r="D29" s="71">
        <f>A21</f>
        <v>1</v>
      </c>
    </row>
    <row r="30" spans="1:4">
      <c r="D30" s="132">
        <f>SUM(D25:D29)</f>
        <v>8</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0"/>
  <sheetViews>
    <sheetView showGridLines="0" topLeftCell="A7" zoomScale="80" zoomScaleNormal="80" workbookViewId="0">
      <selection activeCell="D21" sqref="D21:D23"/>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99" t="s">
        <v>188</v>
      </c>
      <c r="B1" s="199"/>
      <c r="C1" s="199"/>
      <c r="D1" s="199"/>
      <c r="E1" s="63"/>
      <c r="F1" s="1"/>
      <c r="G1" s="63"/>
      <c r="H1" s="63"/>
      <c r="I1" s="2"/>
    </row>
    <row r="3" spans="1:9">
      <c r="C3" s="69"/>
    </row>
    <row r="4" spans="1:9" s="4" customFormat="1" ht="17.100000000000001" customHeight="1">
      <c r="A4" s="11" t="s">
        <v>1</v>
      </c>
      <c r="B4" s="11" t="s">
        <v>5</v>
      </c>
      <c r="C4" s="12" t="s">
        <v>190</v>
      </c>
      <c r="D4" s="12" t="s">
        <v>213</v>
      </c>
    </row>
    <row r="5" spans="1:9" ht="73.150000000000006" customHeight="1">
      <c r="A5" s="144">
        <v>1</v>
      </c>
      <c r="B5" s="10">
        <v>3</v>
      </c>
      <c r="C5" s="58" t="s">
        <v>194</v>
      </c>
      <c r="D5" s="147" t="s">
        <v>338</v>
      </c>
    </row>
    <row r="6" spans="1:9" ht="17.100000000000001" customHeight="1">
      <c r="A6" s="145"/>
      <c r="B6" s="9">
        <v>2</v>
      </c>
      <c r="C6" s="61"/>
      <c r="D6" s="148"/>
    </row>
    <row r="7" spans="1:9" ht="51.75">
      <c r="A7" s="146"/>
      <c r="B7" s="8">
        <v>1</v>
      </c>
      <c r="C7" s="58" t="s">
        <v>195</v>
      </c>
      <c r="D7" s="149"/>
    </row>
    <row r="8" spans="1:9" s="4" customFormat="1">
      <c r="A8" s="11" t="s">
        <v>1</v>
      </c>
      <c r="B8" s="11" t="s">
        <v>5</v>
      </c>
      <c r="C8" s="12" t="s">
        <v>193</v>
      </c>
      <c r="D8" s="12" t="s">
        <v>213</v>
      </c>
    </row>
    <row r="9" spans="1:9" ht="51.75">
      <c r="A9" s="150">
        <v>2</v>
      </c>
      <c r="B9" s="10">
        <v>3</v>
      </c>
      <c r="C9" s="58" t="s">
        <v>196</v>
      </c>
      <c r="D9" s="200"/>
    </row>
    <row r="10" spans="1:9" ht="34.5">
      <c r="A10" s="151"/>
      <c r="B10" s="9">
        <v>2</v>
      </c>
      <c r="C10" s="58" t="s">
        <v>197</v>
      </c>
      <c r="D10" s="154"/>
    </row>
    <row r="11" spans="1:9" ht="34.5">
      <c r="A11" s="152"/>
      <c r="B11" s="8">
        <v>1</v>
      </c>
      <c r="C11" s="58" t="s">
        <v>198</v>
      </c>
      <c r="D11" s="155"/>
    </row>
    <row r="12" spans="1:9" s="4" customFormat="1">
      <c r="A12" s="11" t="s">
        <v>1</v>
      </c>
      <c r="B12" s="11" t="s">
        <v>5</v>
      </c>
      <c r="C12" s="12" t="s">
        <v>199</v>
      </c>
      <c r="D12" s="12" t="s">
        <v>213</v>
      </c>
    </row>
    <row r="13" spans="1:9" ht="34.5">
      <c r="A13" s="150">
        <v>2</v>
      </c>
      <c r="B13" s="10">
        <v>3</v>
      </c>
      <c r="C13" s="58" t="s">
        <v>201</v>
      </c>
      <c r="D13" s="147" t="s">
        <v>356</v>
      </c>
    </row>
    <row r="14" spans="1:9" ht="34.5">
      <c r="A14" s="151"/>
      <c r="B14" s="9">
        <v>2</v>
      </c>
      <c r="C14" s="60" t="s">
        <v>202</v>
      </c>
      <c r="D14" s="148"/>
    </row>
    <row r="15" spans="1:9" ht="34.5">
      <c r="A15" s="152"/>
      <c r="B15" s="8">
        <v>1</v>
      </c>
      <c r="C15" s="60" t="s">
        <v>200</v>
      </c>
      <c r="D15" s="149"/>
    </row>
    <row r="16" spans="1:9" s="4" customFormat="1">
      <c r="A16" s="11" t="s">
        <v>1</v>
      </c>
      <c r="B16" s="11" t="s">
        <v>5</v>
      </c>
      <c r="C16" s="12" t="s">
        <v>191</v>
      </c>
      <c r="D16" s="12" t="s">
        <v>213</v>
      </c>
    </row>
    <row r="17" spans="1:6" ht="34.5">
      <c r="A17" s="150">
        <v>1</v>
      </c>
      <c r="B17" s="10">
        <v>3</v>
      </c>
      <c r="C17" s="58" t="s">
        <v>203</v>
      </c>
      <c r="D17" s="147"/>
      <c r="F17" s="30"/>
    </row>
    <row r="18" spans="1:6">
      <c r="A18" s="151"/>
      <c r="B18" s="9">
        <v>2</v>
      </c>
      <c r="C18" s="61"/>
      <c r="D18" s="148"/>
    </row>
    <row r="19" spans="1:6" ht="38.1" customHeight="1">
      <c r="A19" s="152"/>
      <c r="B19" s="8">
        <v>1</v>
      </c>
      <c r="C19" s="60" t="s">
        <v>233</v>
      </c>
      <c r="D19" s="149"/>
    </row>
    <row r="20" spans="1:6" s="4" customFormat="1">
      <c r="A20" s="11" t="s">
        <v>1</v>
      </c>
      <c r="B20" s="11" t="s">
        <v>5</v>
      </c>
      <c r="C20" s="12" t="s">
        <v>192</v>
      </c>
      <c r="D20" s="12" t="s">
        <v>213</v>
      </c>
    </row>
    <row r="21" spans="1:6" ht="54" customHeight="1">
      <c r="A21" s="150">
        <v>2</v>
      </c>
      <c r="B21" s="10">
        <v>3</v>
      </c>
      <c r="C21" s="58" t="s">
        <v>206</v>
      </c>
      <c r="D21" s="153" t="s">
        <v>355</v>
      </c>
    </row>
    <row r="22" spans="1:6" ht="57.75" customHeight="1">
      <c r="A22" s="151"/>
      <c r="B22" s="9">
        <v>2</v>
      </c>
      <c r="C22" s="58" t="s">
        <v>205</v>
      </c>
      <c r="D22" s="160"/>
    </row>
    <row r="23" spans="1:6" ht="51.75">
      <c r="A23" s="152"/>
      <c r="B23" s="8">
        <v>1</v>
      </c>
      <c r="C23" s="58" t="s">
        <v>204</v>
      </c>
      <c r="D23" s="161"/>
    </row>
    <row r="24" spans="1:6" s="4" customFormat="1">
      <c r="A24" s="7"/>
      <c r="B24" s="7"/>
      <c r="C24" s="70"/>
      <c r="D24" s="5"/>
    </row>
    <row r="25" spans="1:6">
      <c r="A25" s="156">
        <f>SUM(A5,A9,A13,A17,A21)</f>
        <v>8</v>
      </c>
      <c r="C25" s="35" t="s">
        <v>190</v>
      </c>
      <c r="D25" s="71">
        <f>A5</f>
        <v>1</v>
      </c>
    </row>
    <row r="26" spans="1:6">
      <c r="A26" s="156"/>
      <c r="C26" s="35" t="s">
        <v>193</v>
      </c>
      <c r="D26" s="71">
        <f>A9</f>
        <v>2</v>
      </c>
    </row>
    <row r="27" spans="1:6">
      <c r="A27" s="156"/>
      <c r="C27" s="35" t="s">
        <v>199</v>
      </c>
      <c r="D27" s="71">
        <f>A13</f>
        <v>2</v>
      </c>
    </row>
    <row r="28" spans="1:6">
      <c r="A28" s="156"/>
      <c r="C28" s="94" t="s">
        <v>191</v>
      </c>
      <c r="D28" s="71">
        <f>A17</f>
        <v>1</v>
      </c>
    </row>
    <row r="29" spans="1:6">
      <c r="A29" s="156"/>
      <c r="C29" s="35" t="s">
        <v>192</v>
      </c>
      <c r="D29" s="96">
        <f>A21</f>
        <v>2</v>
      </c>
    </row>
    <row r="30" spans="1:6">
      <c r="C30" s="95"/>
      <c r="D30" s="39">
        <f>SUM(D25:D29)</f>
        <v>8</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31"/>
  <sheetViews>
    <sheetView showGridLines="0" zoomScale="75" zoomScaleNormal="75" zoomScalePageLayoutView="114" workbookViewId="0">
      <pane ySplit="2" topLeftCell="A24" activePane="bottomLeft" state="frozen"/>
      <selection pane="bottomLeft" activeCell="B26" sqref="B26"/>
    </sheetView>
  </sheetViews>
  <sheetFormatPr baseColWidth="10" defaultColWidth="8.88671875" defaultRowHeight="17.25"/>
  <cols>
    <col min="1" max="1" width="4.109375" style="51" customWidth="1"/>
    <col min="2" max="2" width="31.88671875" style="51" customWidth="1"/>
    <col min="3" max="3" width="7.44140625" style="52" customWidth="1"/>
    <col min="4" max="4" width="39.33203125" style="53" customWidth="1"/>
    <col min="5" max="5" width="31.44140625" style="54" customWidth="1"/>
    <col min="6" max="6" width="28.6640625" style="51" customWidth="1"/>
    <col min="7" max="7" width="40" style="51" customWidth="1"/>
    <col min="8" max="16384" width="8.88671875" style="51"/>
  </cols>
  <sheetData>
    <row r="1" spans="1:7" s="46" customFormat="1" ht="41.1" customHeight="1">
      <c r="A1" s="143" t="s">
        <v>62</v>
      </c>
      <c r="B1" s="143"/>
      <c r="C1" s="43"/>
      <c r="D1" s="44"/>
      <c r="E1" s="45"/>
      <c r="F1" s="42"/>
      <c r="G1" s="42"/>
    </row>
    <row r="2" spans="1:7" ht="42.95" customHeight="1">
      <c r="A2" s="47" t="s">
        <v>63</v>
      </c>
      <c r="B2" s="48" t="s">
        <v>64</v>
      </c>
      <c r="C2" s="49" t="s">
        <v>65</v>
      </c>
      <c r="D2" s="50" t="s">
        <v>66</v>
      </c>
      <c r="E2" s="48" t="s">
        <v>67</v>
      </c>
      <c r="F2" s="48" t="s">
        <v>68</v>
      </c>
      <c r="G2" s="48" t="s">
        <v>243</v>
      </c>
    </row>
    <row r="3" spans="1:7" ht="189.75">
      <c r="A3" s="73">
        <v>1</v>
      </c>
      <c r="B3" s="75" t="s">
        <v>69</v>
      </c>
      <c r="C3" s="76" t="s">
        <v>101</v>
      </c>
      <c r="D3" s="77" t="s">
        <v>275</v>
      </c>
      <c r="E3" s="78" t="s">
        <v>71</v>
      </c>
      <c r="F3" s="115" t="s">
        <v>341</v>
      </c>
      <c r="G3" s="107" t="s">
        <v>261</v>
      </c>
    </row>
    <row r="4" spans="1:7" ht="189.75">
      <c r="A4" s="73">
        <v>2</v>
      </c>
      <c r="B4" s="75" t="s">
        <v>72</v>
      </c>
      <c r="C4" s="76" t="s">
        <v>101</v>
      </c>
      <c r="D4" s="80" t="s">
        <v>276</v>
      </c>
      <c r="E4" s="78" t="s">
        <v>227</v>
      </c>
      <c r="F4" s="79"/>
      <c r="G4" s="108" t="s">
        <v>262</v>
      </c>
    </row>
    <row r="5" spans="1:7" ht="189.75">
      <c r="A5" s="73">
        <v>3</v>
      </c>
      <c r="B5" s="81" t="s">
        <v>244</v>
      </c>
      <c r="C5" s="76" t="s">
        <v>70</v>
      </c>
      <c r="D5" s="80" t="s">
        <v>277</v>
      </c>
      <c r="E5" s="82" t="s">
        <v>73</v>
      </c>
      <c r="F5" s="83"/>
      <c r="G5" s="108" t="s">
        <v>263</v>
      </c>
    </row>
    <row r="6" spans="1:7" ht="172.5">
      <c r="A6" s="73">
        <v>4</v>
      </c>
      <c r="B6" s="112" t="s">
        <v>333</v>
      </c>
      <c r="C6" s="76" t="s">
        <v>70</v>
      </c>
      <c r="D6" s="111" t="s">
        <v>334</v>
      </c>
      <c r="E6" s="82" t="s">
        <v>75</v>
      </c>
      <c r="F6" s="83"/>
      <c r="G6" s="104" t="s">
        <v>246</v>
      </c>
    </row>
    <row r="7" spans="1:7" ht="189.75">
      <c r="A7" s="73">
        <v>5</v>
      </c>
      <c r="B7" s="81" t="s">
        <v>76</v>
      </c>
      <c r="C7" s="76" t="s">
        <v>274</v>
      </c>
      <c r="D7" s="80"/>
      <c r="E7" s="82"/>
      <c r="F7" s="83"/>
      <c r="G7" s="108" t="s">
        <v>264</v>
      </c>
    </row>
    <row r="8" spans="1:7" ht="172.5">
      <c r="A8" s="73">
        <v>6</v>
      </c>
      <c r="B8" s="81" t="s">
        <v>77</v>
      </c>
      <c r="C8" s="76" t="s">
        <v>101</v>
      </c>
      <c r="D8" s="80" t="s">
        <v>278</v>
      </c>
      <c r="E8" s="82" t="s">
        <v>78</v>
      </c>
      <c r="F8" s="83"/>
      <c r="G8" s="108" t="s">
        <v>265</v>
      </c>
    </row>
    <row r="9" spans="1:7" ht="189.75">
      <c r="A9" s="73">
        <v>7</v>
      </c>
      <c r="B9" s="81" t="s">
        <v>79</v>
      </c>
      <c r="C9" s="76" t="s">
        <v>101</v>
      </c>
      <c r="D9" s="80" t="s">
        <v>279</v>
      </c>
      <c r="E9" s="82" t="s">
        <v>102</v>
      </c>
      <c r="F9" s="83"/>
      <c r="G9" s="108" t="s">
        <v>266</v>
      </c>
    </row>
    <row r="10" spans="1:7" ht="120.75">
      <c r="A10" s="73">
        <v>8</v>
      </c>
      <c r="B10" s="81" t="s">
        <v>103</v>
      </c>
      <c r="C10" s="76" t="s">
        <v>101</v>
      </c>
      <c r="D10" s="80" t="s">
        <v>280</v>
      </c>
      <c r="E10" s="82" t="s">
        <v>221</v>
      </c>
      <c r="F10" s="83"/>
      <c r="G10" s="108" t="s">
        <v>267</v>
      </c>
    </row>
    <row r="11" spans="1:7" ht="103.5">
      <c r="A11" s="73">
        <v>9</v>
      </c>
      <c r="B11" s="81" t="s">
        <v>104</v>
      </c>
      <c r="C11" s="76" t="s">
        <v>70</v>
      </c>
      <c r="D11" s="80" t="s">
        <v>281</v>
      </c>
      <c r="E11" s="84" t="s">
        <v>222</v>
      </c>
      <c r="F11" s="83"/>
      <c r="G11" s="104" t="s">
        <v>247</v>
      </c>
    </row>
    <row r="12" spans="1:7" ht="172.5">
      <c r="A12" s="73">
        <v>10</v>
      </c>
      <c r="B12" s="81" t="s">
        <v>223</v>
      </c>
      <c r="C12" s="76" t="s">
        <v>70</v>
      </c>
      <c r="D12" s="80" t="s">
        <v>282</v>
      </c>
      <c r="E12" s="82" t="s">
        <v>80</v>
      </c>
      <c r="F12" s="83"/>
      <c r="G12" s="108" t="s">
        <v>268</v>
      </c>
    </row>
    <row r="13" spans="1:7" ht="172.5">
      <c r="A13" s="73">
        <v>11</v>
      </c>
      <c r="B13" s="81" t="s">
        <v>81</v>
      </c>
      <c r="C13" s="85" t="s">
        <v>101</v>
      </c>
      <c r="D13" s="86" t="s">
        <v>283</v>
      </c>
      <c r="E13" s="82" t="s">
        <v>82</v>
      </c>
      <c r="F13" s="83"/>
      <c r="G13" s="108" t="s">
        <v>269</v>
      </c>
    </row>
    <row r="14" spans="1:7" ht="120.75">
      <c r="A14" s="73">
        <v>12</v>
      </c>
      <c r="B14" s="81" t="s">
        <v>172</v>
      </c>
      <c r="C14" s="76" t="s">
        <v>101</v>
      </c>
      <c r="D14" s="80" t="s">
        <v>286</v>
      </c>
      <c r="E14" s="82" t="s">
        <v>83</v>
      </c>
      <c r="F14" s="83"/>
      <c r="G14" s="104" t="s">
        <v>248</v>
      </c>
    </row>
    <row r="15" spans="1:7" ht="69">
      <c r="A15" s="73">
        <v>13</v>
      </c>
      <c r="B15" s="81" t="s">
        <v>84</v>
      </c>
      <c r="C15" s="76" t="s">
        <v>70</v>
      </c>
      <c r="D15" s="80" t="s">
        <v>288</v>
      </c>
      <c r="E15" s="82" t="s">
        <v>83</v>
      </c>
      <c r="F15" s="83"/>
      <c r="G15" s="108" t="s">
        <v>270</v>
      </c>
    </row>
    <row r="16" spans="1:7" ht="69">
      <c r="A16" s="73">
        <v>14</v>
      </c>
      <c r="B16" s="81" t="s">
        <v>85</v>
      </c>
      <c r="C16" s="76" t="s">
        <v>101</v>
      </c>
      <c r="D16" s="80" t="s">
        <v>287</v>
      </c>
      <c r="E16" s="82" t="s">
        <v>86</v>
      </c>
      <c r="F16" s="83"/>
      <c r="G16" s="104" t="s">
        <v>249</v>
      </c>
    </row>
    <row r="17" spans="1:7" ht="241.5">
      <c r="A17" s="73">
        <v>15</v>
      </c>
      <c r="B17" s="81" t="s">
        <v>87</v>
      </c>
      <c r="C17" s="76" t="s">
        <v>101</v>
      </c>
      <c r="D17" s="80" t="s">
        <v>284</v>
      </c>
      <c r="E17" s="82" t="s">
        <v>88</v>
      </c>
      <c r="F17" s="83"/>
      <c r="G17" s="108" t="s">
        <v>272</v>
      </c>
    </row>
    <row r="18" spans="1:7" ht="189.75">
      <c r="A18" s="73">
        <v>16</v>
      </c>
      <c r="B18" s="81" t="s">
        <v>89</v>
      </c>
      <c r="C18" s="76" t="s">
        <v>101</v>
      </c>
      <c r="D18" s="111" t="s">
        <v>332</v>
      </c>
      <c r="E18" s="82" t="s">
        <v>90</v>
      </c>
      <c r="F18" s="83"/>
      <c r="G18" s="104" t="s">
        <v>250</v>
      </c>
    </row>
    <row r="19" spans="1:7" ht="189.75">
      <c r="A19" s="73">
        <v>17</v>
      </c>
      <c r="B19" s="81" t="s">
        <v>91</v>
      </c>
      <c r="C19" s="76" t="s">
        <v>101</v>
      </c>
      <c r="D19" s="80" t="s">
        <v>285</v>
      </c>
      <c r="E19" s="82" t="s">
        <v>224</v>
      </c>
      <c r="F19" s="83"/>
      <c r="G19" s="104" t="s">
        <v>250</v>
      </c>
    </row>
    <row r="20" spans="1:7" ht="86.25">
      <c r="A20" s="73">
        <v>19</v>
      </c>
      <c r="B20" s="87" t="s">
        <v>92</v>
      </c>
      <c r="C20" s="88" t="s">
        <v>274</v>
      </c>
      <c r="D20" s="89"/>
      <c r="E20" s="90" t="s">
        <v>93</v>
      </c>
      <c r="F20" s="83"/>
      <c r="G20" s="104" t="s">
        <v>251</v>
      </c>
    </row>
    <row r="21" spans="1:7" ht="86.25">
      <c r="A21" s="73">
        <v>20</v>
      </c>
      <c r="B21" s="87" t="s">
        <v>94</v>
      </c>
      <c r="C21" s="88" t="s">
        <v>70</v>
      </c>
      <c r="D21" s="110" t="s">
        <v>289</v>
      </c>
      <c r="E21" s="90" t="s">
        <v>95</v>
      </c>
      <c r="F21" s="83"/>
      <c r="G21" s="104" t="s">
        <v>252</v>
      </c>
    </row>
    <row r="22" spans="1:7" ht="86.25">
      <c r="A22" s="73">
        <v>21</v>
      </c>
      <c r="B22" s="87" t="s">
        <v>96</v>
      </c>
      <c r="C22" s="88" t="s">
        <v>274</v>
      </c>
      <c r="D22" s="89"/>
      <c r="E22" s="90" t="s">
        <v>97</v>
      </c>
      <c r="F22" s="83"/>
      <c r="G22" s="104" t="s">
        <v>254</v>
      </c>
    </row>
    <row r="23" spans="1:7" ht="86.25">
      <c r="A23" s="73">
        <v>22</v>
      </c>
      <c r="B23" s="87" t="s">
        <v>98</v>
      </c>
      <c r="C23" s="88" t="s">
        <v>274</v>
      </c>
      <c r="D23" s="89"/>
      <c r="E23" s="90" t="s">
        <v>99</v>
      </c>
      <c r="F23" s="83"/>
      <c r="G23" s="104" t="s">
        <v>253</v>
      </c>
    </row>
    <row r="24" spans="1:7" ht="155.25">
      <c r="A24" s="74">
        <v>23</v>
      </c>
      <c r="B24" s="91" t="s">
        <v>187</v>
      </c>
      <c r="C24" s="92" t="s">
        <v>274</v>
      </c>
      <c r="D24" s="89" t="s">
        <v>144</v>
      </c>
      <c r="E24" s="102" t="s">
        <v>225</v>
      </c>
      <c r="F24" s="103"/>
      <c r="G24" s="101" t="s">
        <v>255</v>
      </c>
    </row>
    <row r="25" spans="1:7" ht="155.25">
      <c r="A25" s="74">
        <v>24</v>
      </c>
      <c r="B25" s="91" t="s">
        <v>212</v>
      </c>
      <c r="C25" s="92"/>
      <c r="D25" s="89" t="s">
        <v>144</v>
      </c>
      <c r="E25" s="102" t="s">
        <v>225</v>
      </c>
      <c r="F25" s="103"/>
      <c r="G25" s="101" t="s">
        <v>271</v>
      </c>
    </row>
    <row r="26" spans="1:7" ht="120.75">
      <c r="A26" s="74">
        <v>25</v>
      </c>
      <c r="B26" s="91" t="s">
        <v>133</v>
      </c>
      <c r="C26" s="92"/>
      <c r="D26" s="93"/>
      <c r="E26" s="102"/>
      <c r="F26" s="103"/>
      <c r="G26" s="101" t="s">
        <v>256</v>
      </c>
    </row>
    <row r="27" spans="1:7">
      <c r="A27" s="74">
        <v>26</v>
      </c>
      <c r="B27" s="91" t="s">
        <v>115</v>
      </c>
      <c r="C27" s="92"/>
      <c r="D27" s="93"/>
      <c r="E27" s="102"/>
      <c r="F27" s="103"/>
      <c r="G27" s="101"/>
    </row>
    <row r="28" spans="1:7">
      <c r="B28" s="64"/>
      <c r="C28" s="65"/>
      <c r="D28" s="66"/>
      <c r="E28" s="67"/>
      <c r="F28" s="64"/>
      <c r="G28" s="64"/>
    </row>
    <row r="29" spans="1:7">
      <c r="B29" s="64"/>
      <c r="C29" s="65"/>
      <c r="D29" s="66"/>
      <c r="E29" s="67"/>
      <c r="F29" s="64"/>
      <c r="G29" s="64"/>
    </row>
    <row r="30" spans="1:7">
      <c r="B30" s="64"/>
      <c r="C30" s="65"/>
      <c r="D30" s="66"/>
      <c r="E30" s="67"/>
      <c r="F30" s="64"/>
      <c r="G30" s="64"/>
    </row>
    <row r="31" spans="1:7">
      <c r="B31" s="64"/>
      <c r="C31" s="65"/>
      <c r="D31" s="66"/>
      <c r="E31" s="67"/>
      <c r="F31" s="64"/>
      <c r="G31" s="64"/>
    </row>
    <row r="32" spans="1:7">
      <c r="B32" s="64"/>
      <c r="C32" s="65"/>
      <c r="D32" s="66"/>
      <c r="E32" s="67"/>
      <c r="F32" s="64"/>
      <c r="G32" s="64"/>
    </row>
    <row r="33" spans="2:7">
      <c r="B33" s="64"/>
      <c r="C33" s="65"/>
      <c r="D33" s="66"/>
      <c r="E33" s="67"/>
      <c r="F33" s="64"/>
      <c r="G33" s="64"/>
    </row>
    <row r="34" spans="2:7">
      <c r="B34" s="64"/>
      <c r="C34" s="65"/>
      <c r="D34" s="66"/>
      <c r="E34" s="67"/>
      <c r="F34" s="64"/>
      <c r="G34" s="64"/>
    </row>
    <row r="35" spans="2:7">
      <c r="B35" s="64"/>
      <c r="C35" s="65"/>
      <c r="D35" s="66"/>
      <c r="E35" s="67"/>
      <c r="F35" s="64"/>
      <c r="G35" s="64"/>
    </row>
    <row r="36" spans="2:7">
      <c r="B36" s="64"/>
      <c r="C36" s="65"/>
      <c r="D36" s="66"/>
      <c r="E36" s="67"/>
      <c r="F36" s="64"/>
      <c r="G36" s="64"/>
    </row>
    <row r="37" spans="2:7">
      <c r="B37" s="64"/>
      <c r="C37" s="65"/>
      <c r="D37" s="66"/>
      <c r="E37" s="67"/>
      <c r="F37" s="64"/>
      <c r="G37" s="64"/>
    </row>
    <row r="38" spans="2:7">
      <c r="B38" s="64"/>
      <c r="C38" s="65"/>
      <c r="D38" s="66"/>
      <c r="E38" s="67"/>
      <c r="F38" s="64"/>
      <c r="G38" s="64"/>
    </row>
    <row r="39" spans="2:7">
      <c r="B39" s="64"/>
      <c r="C39" s="65"/>
      <c r="D39" s="66"/>
      <c r="E39" s="67"/>
      <c r="F39" s="64"/>
      <c r="G39" s="64"/>
    </row>
    <row r="40" spans="2:7">
      <c r="B40" s="64"/>
      <c r="C40" s="65"/>
      <c r="D40" s="66"/>
      <c r="E40" s="67"/>
      <c r="F40" s="64"/>
      <c r="G40" s="64"/>
    </row>
    <row r="41" spans="2:7">
      <c r="B41" s="64"/>
      <c r="C41" s="65"/>
      <c r="D41" s="66"/>
      <c r="E41" s="67"/>
      <c r="F41" s="64"/>
      <c r="G41" s="64"/>
    </row>
    <row r="42" spans="2:7">
      <c r="B42" s="64"/>
      <c r="C42" s="65"/>
      <c r="D42" s="66"/>
      <c r="E42" s="67"/>
      <c r="F42" s="64"/>
      <c r="G42" s="64"/>
    </row>
    <row r="43" spans="2:7">
      <c r="B43" s="64"/>
      <c r="C43" s="65"/>
      <c r="D43" s="66"/>
      <c r="E43" s="67"/>
      <c r="F43" s="64"/>
      <c r="G43" s="64"/>
    </row>
    <row r="44" spans="2:7">
      <c r="B44" s="64"/>
      <c r="C44" s="65"/>
      <c r="D44" s="66"/>
      <c r="E44" s="67"/>
      <c r="F44" s="64"/>
      <c r="G44" s="64"/>
    </row>
    <row r="45" spans="2:7">
      <c r="B45" s="64"/>
      <c r="C45" s="65"/>
      <c r="D45" s="66"/>
      <c r="E45" s="67"/>
      <c r="F45" s="64"/>
      <c r="G45" s="64"/>
    </row>
    <row r="46" spans="2:7">
      <c r="B46" s="64"/>
      <c r="C46" s="65"/>
      <c r="D46" s="66"/>
      <c r="E46" s="67"/>
      <c r="F46" s="64"/>
      <c r="G46" s="64"/>
    </row>
    <row r="47" spans="2:7">
      <c r="B47" s="64"/>
      <c r="C47" s="65"/>
      <c r="D47" s="66"/>
      <c r="E47" s="67"/>
      <c r="F47" s="64"/>
      <c r="G47" s="64"/>
    </row>
    <row r="48" spans="2:7">
      <c r="B48" s="64"/>
      <c r="C48" s="65"/>
      <c r="D48" s="66"/>
      <c r="E48" s="67"/>
      <c r="F48" s="64"/>
      <c r="G48" s="64"/>
    </row>
    <row r="49" spans="2:7">
      <c r="B49" s="64"/>
      <c r="C49" s="65"/>
      <c r="D49" s="66"/>
      <c r="E49" s="67"/>
      <c r="F49" s="64"/>
      <c r="G49" s="64"/>
    </row>
    <row r="50" spans="2:7">
      <c r="B50" s="64"/>
      <c r="C50" s="65"/>
      <c r="D50" s="66"/>
      <c r="E50" s="67"/>
      <c r="F50" s="64"/>
      <c r="G50" s="64"/>
    </row>
    <row r="51" spans="2:7">
      <c r="B51" s="64"/>
      <c r="C51" s="65"/>
      <c r="D51" s="66"/>
      <c r="E51" s="67"/>
      <c r="F51" s="64"/>
      <c r="G51" s="64"/>
    </row>
    <row r="52" spans="2:7">
      <c r="B52" s="64"/>
      <c r="C52" s="65"/>
      <c r="D52" s="66"/>
      <c r="E52" s="67"/>
      <c r="F52" s="64"/>
      <c r="G52" s="64"/>
    </row>
    <row r="53" spans="2:7">
      <c r="B53" s="64"/>
      <c r="C53" s="65"/>
      <c r="D53" s="66"/>
      <c r="E53" s="67"/>
      <c r="F53" s="64"/>
      <c r="G53" s="64"/>
    </row>
    <row r="54" spans="2:7">
      <c r="B54" s="64"/>
      <c r="C54" s="65"/>
      <c r="D54" s="66"/>
      <c r="E54" s="67"/>
      <c r="F54" s="64"/>
      <c r="G54" s="64"/>
    </row>
    <row r="55" spans="2:7">
      <c r="B55" s="64"/>
      <c r="C55" s="65"/>
      <c r="D55" s="66"/>
      <c r="E55" s="67"/>
      <c r="F55" s="64"/>
      <c r="G55" s="64"/>
    </row>
    <row r="56" spans="2:7">
      <c r="B56" s="64"/>
      <c r="C56" s="65"/>
      <c r="D56" s="66"/>
      <c r="E56" s="67"/>
      <c r="F56" s="64"/>
      <c r="G56" s="64"/>
    </row>
    <row r="57" spans="2:7">
      <c r="B57" s="64"/>
      <c r="C57" s="65"/>
      <c r="D57" s="66"/>
      <c r="E57" s="67"/>
      <c r="F57" s="64"/>
      <c r="G57" s="64"/>
    </row>
    <row r="58" spans="2:7">
      <c r="B58" s="64"/>
      <c r="C58" s="65"/>
      <c r="D58" s="66"/>
      <c r="E58" s="67"/>
      <c r="F58" s="64"/>
      <c r="G58" s="64"/>
    </row>
    <row r="59" spans="2:7">
      <c r="B59" s="64"/>
      <c r="C59" s="65"/>
      <c r="D59" s="66"/>
      <c r="E59" s="67"/>
      <c r="F59" s="64"/>
      <c r="G59" s="64"/>
    </row>
    <row r="60" spans="2:7">
      <c r="B60" s="64"/>
      <c r="C60" s="65"/>
      <c r="D60" s="66"/>
      <c r="E60" s="67"/>
      <c r="F60" s="64"/>
      <c r="G60" s="64"/>
    </row>
    <row r="61" spans="2:7">
      <c r="B61" s="64"/>
      <c r="C61" s="65"/>
      <c r="D61" s="66"/>
      <c r="E61" s="67"/>
      <c r="F61" s="64"/>
      <c r="G61" s="64"/>
    </row>
    <row r="62" spans="2:7">
      <c r="B62" s="64"/>
      <c r="C62" s="65"/>
      <c r="D62" s="66"/>
      <c r="E62" s="67"/>
      <c r="F62" s="64"/>
      <c r="G62" s="64"/>
    </row>
    <row r="63" spans="2:7">
      <c r="B63" s="64"/>
      <c r="C63" s="65"/>
      <c r="D63" s="66"/>
      <c r="E63" s="67"/>
      <c r="F63" s="64"/>
      <c r="G63" s="64"/>
    </row>
    <row r="64" spans="2:7">
      <c r="B64" s="64"/>
      <c r="C64" s="65"/>
      <c r="D64" s="66"/>
      <c r="E64" s="67"/>
      <c r="F64" s="64"/>
      <c r="G64" s="64"/>
    </row>
    <row r="65" spans="2:7">
      <c r="B65" s="64"/>
      <c r="C65" s="65"/>
      <c r="D65" s="66"/>
      <c r="E65" s="67"/>
      <c r="F65" s="64"/>
      <c r="G65" s="64"/>
    </row>
    <row r="66" spans="2:7">
      <c r="B66" s="64"/>
      <c r="C66" s="65"/>
      <c r="D66" s="66"/>
      <c r="E66" s="67"/>
      <c r="F66" s="64"/>
      <c r="G66" s="64"/>
    </row>
    <row r="67" spans="2:7">
      <c r="B67" s="64"/>
      <c r="C67" s="65"/>
      <c r="D67" s="66"/>
      <c r="E67" s="67"/>
      <c r="F67" s="64"/>
      <c r="G67" s="64"/>
    </row>
    <row r="68" spans="2:7">
      <c r="B68" s="64"/>
      <c r="C68" s="65"/>
      <c r="D68" s="66"/>
      <c r="E68" s="67"/>
      <c r="F68" s="64"/>
      <c r="G68" s="64"/>
    </row>
    <row r="69" spans="2:7">
      <c r="B69" s="64"/>
      <c r="C69" s="65"/>
      <c r="D69" s="66"/>
      <c r="E69" s="67"/>
      <c r="F69" s="64"/>
      <c r="G69" s="64"/>
    </row>
    <row r="70" spans="2:7">
      <c r="B70" s="64"/>
      <c r="C70" s="65"/>
      <c r="D70" s="66"/>
      <c r="E70" s="67"/>
      <c r="F70" s="64"/>
      <c r="G70" s="64"/>
    </row>
    <row r="71" spans="2:7">
      <c r="B71" s="64"/>
      <c r="C71" s="65"/>
      <c r="D71" s="66"/>
      <c r="E71" s="67"/>
      <c r="F71" s="64"/>
      <c r="G71" s="64"/>
    </row>
    <row r="72" spans="2:7">
      <c r="B72" s="64"/>
      <c r="C72" s="65"/>
      <c r="D72" s="66"/>
      <c r="E72" s="67"/>
      <c r="F72" s="64"/>
      <c r="G72" s="64"/>
    </row>
    <row r="73" spans="2:7">
      <c r="B73" s="64"/>
      <c r="C73" s="65"/>
      <c r="D73" s="66"/>
      <c r="E73" s="67"/>
      <c r="F73" s="64"/>
      <c r="G73" s="64"/>
    </row>
    <row r="74" spans="2:7">
      <c r="B74" s="64"/>
      <c r="C74" s="65"/>
      <c r="D74" s="66"/>
      <c r="E74" s="67"/>
      <c r="F74" s="64"/>
      <c r="G74" s="64"/>
    </row>
    <row r="75" spans="2:7">
      <c r="B75" s="64"/>
      <c r="C75" s="65"/>
      <c r="D75" s="66"/>
      <c r="E75" s="67"/>
      <c r="F75" s="64"/>
      <c r="G75" s="64"/>
    </row>
    <row r="76" spans="2:7">
      <c r="B76" s="64"/>
      <c r="C76" s="65"/>
      <c r="D76" s="66"/>
      <c r="E76" s="67"/>
      <c r="F76" s="64"/>
      <c r="G76" s="64"/>
    </row>
    <row r="77" spans="2:7">
      <c r="B77" s="64"/>
      <c r="C77" s="65"/>
      <c r="D77" s="66"/>
      <c r="E77" s="67"/>
      <c r="F77" s="64"/>
      <c r="G77" s="64"/>
    </row>
    <row r="78" spans="2:7">
      <c r="B78" s="64"/>
      <c r="C78" s="65"/>
      <c r="D78" s="66"/>
      <c r="E78" s="67"/>
      <c r="F78" s="64"/>
      <c r="G78" s="64"/>
    </row>
    <row r="79" spans="2:7">
      <c r="B79" s="64"/>
      <c r="C79" s="65"/>
      <c r="D79" s="66"/>
      <c r="E79" s="67"/>
      <c r="F79" s="64"/>
      <c r="G79" s="64"/>
    </row>
    <row r="80" spans="2:7">
      <c r="B80" s="64"/>
      <c r="C80" s="65"/>
      <c r="D80" s="66"/>
      <c r="E80" s="67"/>
      <c r="F80" s="64"/>
      <c r="G80" s="64"/>
    </row>
    <row r="81" spans="2:7">
      <c r="B81" s="64"/>
      <c r="C81" s="65"/>
      <c r="D81" s="66"/>
      <c r="E81" s="67"/>
      <c r="F81" s="64"/>
      <c r="G81" s="64"/>
    </row>
    <row r="82" spans="2:7">
      <c r="B82" s="64"/>
      <c r="C82" s="65"/>
      <c r="D82" s="66"/>
      <c r="E82" s="67"/>
      <c r="F82" s="64"/>
      <c r="G82" s="64"/>
    </row>
    <row r="83" spans="2:7">
      <c r="B83" s="64"/>
      <c r="C83" s="65"/>
      <c r="D83" s="66"/>
      <c r="E83" s="67"/>
      <c r="F83" s="64"/>
      <c r="G83" s="64"/>
    </row>
    <row r="84" spans="2:7">
      <c r="B84" s="64"/>
      <c r="C84" s="65"/>
      <c r="D84" s="66"/>
      <c r="E84" s="67"/>
      <c r="F84" s="64"/>
      <c r="G84" s="64"/>
    </row>
    <row r="85" spans="2:7">
      <c r="B85" s="64"/>
      <c r="C85" s="65"/>
      <c r="D85" s="66"/>
      <c r="E85" s="67"/>
      <c r="F85" s="64"/>
      <c r="G85" s="64"/>
    </row>
    <row r="86" spans="2:7">
      <c r="B86" s="64"/>
      <c r="C86" s="65"/>
      <c r="D86" s="66"/>
      <c r="E86" s="67"/>
      <c r="F86" s="64"/>
      <c r="G86" s="64"/>
    </row>
    <row r="87" spans="2:7">
      <c r="B87" s="64"/>
      <c r="C87" s="65"/>
      <c r="D87" s="66"/>
      <c r="E87" s="67"/>
      <c r="F87" s="64"/>
      <c r="G87" s="64"/>
    </row>
    <row r="88" spans="2:7">
      <c r="B88" s="64"/>
      <c r="C88" s="65"/>
      <c r="D88" s="66"/>
      <c r="E88" s="67"/>
      <c r="F88" s="64"/>
      <c r="G88" s="64"/>
    </row>
    <row r="89" spans="2:7">
      <c r="B89" s="64"/>
      <c r="C89" s="65"/>
      <c r="D89" s="66"/>
      <c r="E89" s="67"/>
      <c r="F89" s="64"/>
      <c r="G89" s="64"/>
    </row>
    <row r="90" spans="2:7">
      <c r="B90" s="64"/>
      <c r="C90" s="65"/>
      <c r="D90" s="66"/>
      <c r="E90" s="67"/>
      <c r="F90" s="64"/>
      <c r="G90" s="64"/>
    </row>
    <row r="91" spans="2:7">
      <c r="B91" s="64"/>
      <c r="C91" s="65"/>
      <c r="D91" s="66"/>
      <c r="E91" s="67"/>
      <c r="F91" s="64"/>
      <c r="G91" s="64"/>
    </row>
    <row r="92" spans="2:7">
      <c r="B92" s="64"/>
      <c r="C92" s="65"/>
      <c r="D92" s="66"/>
      <c r="E92" s="67"/>
      <c r="F92" s="64"/>
      <c r="G92" s="64"/>
    </row>
    <row r="93" spans="2:7">
      <c r="B93" s="64"/>
      <c r="C93" s="65"/>
      <c r="D93" s="66"/>
      <c r="E93" s="67"/>
      <c r="F93" s="64"/>
      <c r="G93" s="64"/>
    </row>
    <row r="94" spans="2:7">
      <c r="B94" s="64"/>
      <c r="C94" s="65"/>
      <c r="D94" s="66"/>
      <c r="E94" s="67"/>
      <c r="F94" s="64"/>
      <c r="G94" s="64"/>
    </row>
    <row r="95" spans="2:7">
      <c r="B95" s="64"/>
      <c r="C95" s="65"/>
      <c r="D95" s="66"/>
      <c r="E95" s="67"/>
      <c r="F95" s="64"/>
      <c r="G95" s="64"/>
    </row>
    <row r="96" spans="2:7">
      <c r="B96" s="64"/>
      <c r="C96" s="65"/>
      <c r="D96" s="66"/>
      <c r="E96" s="67"/>
      <c r="F96" s="64"/>
      <c r="G96" s="64"/>
    </row>
    <row r="97" spans="2:7">
      <c r="B97" s="64"/>
      <c r="C97" s="65"/>
      <c r="D97" s="66"/>
      <c r="E97" s="67"/>
      <c r="F97" s="64"/>
      <c r="G97" s="64"/>
    </row>
    <row r="98" spans="2:7">
      <c r="B98" s="64"/>
      <c r="C98" s="65"/>
      <c r="D98" s="66"/>
      <c r="E98" s="67"/>
      <c r="F98" s="64"/>
      <c r="G98" s="64"/>
    </row>
    <row r="99" spans="2:7">
      <c r="B99" s="64"/>
      <c r="C99" s="65"/>
      <c r="D99" s="66"/>
      <c r="E99" s="67"/>
      <c r="F99" s="64"/>
      <c r="G99" s="64"/>
    </row>
    <row r="100" spans="2:7">
      <c r="B100" s="64"/>
      <c r="C100" s="65"/>
      <c r="D100" s="66"/>
      <c r="E100" s="67"/>
      <c r="F100" s="64"/>
      <c r="G100" s="64"/>
    </row>
    <row r="101" spans="2:7">
      <c r="B101" s="64"/>
      <c r="C101" s="65"/>
      <c r="D101" s="66"/>
      <c r="E101" s="67"/>
      <c r="F101" s="64"/>
      <c r="G101" s="64"/>
    </row>
    <row r="102" spans="2:7">
      <c r="B102" s="64"/>
      <c r="C102" s="65"/>
      <c r="D102" s="66"/>
      <c r="E102" s="67"/>
      <c r="F102" s="64"/>
      <c r="G102" s="64"/>
    </row>
    <row r="103" spans="2:7">
      <c r="B103" s="64"/>
      <c r="C103" s="65"/>
      <c r="D103" s="66"/>
      <c r="E103" s="67"/>
      <c r="F103" s="64"/>
      <c r="G103" s="64"/>
    </row>
    <row r="104" spans="2:7">
      <c r="B104" s="64"/>
      <c r="C104" s="65"/>
      <c r="D104" s="66"/>
      <c r="E104" s="67"/>
      <c r="F104" s="64"/>
      <c r="G104" s="64"/>
    </row>
    <row r="105" spans="2:7">
      <c r="B105" s="64"/>
      <c r="C105" s="65"/>
      <c r="D105" s="66"/>
      <c r="E105" s="67"/>
      <c r="F105" s="64"/>
      <c r="G105" s="64"/>
    </row>
    <row r="106" spans="2:7">
      <c r="B106" s="64"/>
      <c r="C106" s="65"/>
      <c r="D106" s="66"/>
      <c r="E106" s="67"/>
      <c r="F106" s="64"/>
      <c r="G106" s="64"/>
    </row>
    <row r="107" spans="2:7">
      <c r="B107" s="64"/>
      <c r="C107" s="65"/>
      <c r="D107" s="66"/>
      <c r="E107" s="67"/>
      <c r="F107" s="64"/>
      <c r="G107" s="64"/>
    </row>
    <row r="108" spans="2:7">
      <c r="B108" s="64"/>
      <c r="C108" s="65"/>
      <c r="D108" s="66"/>
      <c r="E108" s="67"/>
      <c r="F108" s="64"/>
      <c r="G108" s="64"/>
    </row>
    <row r="109" spans="2:7">
      <c r="B109" s="64"/>
      <c r="C109" s="65"/>
      <c r="D109" s="66"/>
      <c r="E109" s="67"/>
      <c r="F109" s="64"/>
      <c r="G109" s="64"/>
    </row>
    <row r="110" spans="2:7">
      <c r="B110" s="64"/>
      <c r="C110" s="65"/>
      <c r="D110" s="66"/>
      <c r="E110" s="67"/>
      <c r="F110" s="64"/>
      <c r="G110" s="64"/>
    </row>
    <row r="111" spans="2:7">
      <c r="B111" s="64"/>
      <c r="C111" s="65"/>
      <c r="D111" s="66"/>
      <c r="E111" s="67"/>
      <c r="F111" s="64"/>
      <c r="G111" s="64"/>
    </row>
    <row r="112" spans="2:7">
      <c r="B112" s="64"/>
      <c r="C112" s="65"/>
      <c r="D112" s="66"/>
      <c r="E112" s="67"/>
      <c r="F112" s="64"/>
      <c r="G112" s="64"/>
    </row>
    <row r="113" spans="2:7">
      <c r="B113" s="64"/>
      <c r="C113" s="65"/>
      <c r="D113" s="66"/>
      <c r="E113" s="67"/>
      <c r="F113" s="64"/>
      <c r="G113" s="64"/>
    </row>
    <row r="114" spans="2:7">
      <c r="B114" s="64"/>
      <c r="C114" s="65"/>
      <c r="D114" s="66"/>
      <c r="E114" s="67"/>
      <c r="F114" s="64"/>
      <c r="G114" s="64"/>
    </row>
    <row r="115" spans="2:7">
      <c r="B115" s="64"/>
      <c r="C115" s="65"/>
      <c r="D115" s="66"/>
      <c r="E115" s="67"/>
      <c r="F115" s="64"/>
      <c r="G115" s="64"/>
    </row>
    <row r="116" spans="2:7">
      <c r="B116" s="64"/>
      <c r="C116" s="65"/>
      <c r="D116" s="66"/>
      <c r="E116" s="67"/>
      <c r="F116" s="64"/>
      <c r="G116" s="64"/>
    </row>
    <row r="117" spans="2:7">
      <c r="B117" s="64"/>
      <c r="C117" s="65"/>
      <c r="D117" s="66"/>
      <c r="E117" s="67"/>
      <c r="F117" s="64"/>
      <c r="G117" s="64"/>
    </row>
    <row r="118" spans="2:7">
      <c r="B118" s="64"/>
      <c r="C118" s="65"/>
      <c r="D118" s="66"/>
      <c r="E118" s="67"/>
      <c r="F118" s="64"/>
      <c r="G118" s="64"/>
    </row>
    <row r="119" spans="2:7">
      <c r="B119" s="64"/>
      <c r="C119" s="65"/>
      <c r="D119" s="66"/>
      <c r="E119" s="67"/>
      <c r="F119" s="64"/>
      <c r="G119" s="64"/>
    </row>
    <row r="120" spans="2:7">
      <c r="B120" s="64"/>
      <c r="C120" s="65"/>
      <c r="D120" s="66"/>
      <c r="E120" s="67"/>
      <c r="F120" s="64"/>
      <c r="G120" s="64"/>
    </row>
    <row r="121" spans="2:7">
      <c r="B121" s="64"/>
      <c r="C121" s="65"/>
      <c r="D121" s="66"/>
      <c r="E121" s="67"/>
      <c r="F121" s="64"/>
      <c r="G121" s="64"/>
    </row>
    <row r="122" spans="2:7">
      <c r="B122" s="64"/>
      <c r="C122" s="65"/>
      <c r="D122" s="66"/>
      <c r="E122" s="67"/>
      <c r="F122" s="64"/>
      <c r="G122" s="64"/>
    </row>
    <row r="123" spans="2:7">
      <c r="B123" s="64"/>
      <c r="C123" s="65"/>
      <c r="D123" s="66"/>
      <c r="E123" s="67"/>
      <c r="F123" s="64"/>
      <c r="G123" s="64"/>
    </row>
    <row r="124" spans="2:7">
      <c r="B124" s="64"/>
      <c r="C124" s="65"/>
      <c r="D124" s="66"/>
      <c r="E124" s="67"/>
      <c r="F124" s="64"/>
      <c r="G124" s="64"/>
    </row>
    <row r="125" spans="2:7">
      <c r="B125" s="64"/>
      <c r="C125" s="65"/>
      <c r="D125" s="66"/>
      <c r="E125" s="67"/>
      <c r="F125" s="64"/>
      <c r="G125" s="64"/>
    </row>
    <row r="126" spans="2:7">
      <c r="B126" s="64"/>
      <c r="C126" s="65"/>
      <c r="D126" s="66"/>
      <c r="E126" s="67"/>
      <c r="F126" s="64"/>
      <c r="G126" s="64"/>
    </row>
    <row r="127" spans="2:7">
      <c r="B127" s="64"/>
      <c r="C127" s="65"/>
      <c r="D127" s="66"/>
      <c r="E127" s="67"/>
      <c r="F127" s="64"/>
      <c r="G127" s="64"/>
    </row>
    <row r="128" spans="2:7">
      <c r="B128" s="64"/>
      <c r="C128" s="65"/>
      <c r="D128" s="66"/>
      <c r="E128" s="67"/>
      <c r="F128" s="64"/>
      <c r="G128" s="64"/>
    </row>
    <row r="129" spans="2:7">
      <c r="B129" s="64"/>
      <c r="C129" s="65"/>
      <c r="D129" s="66"/>
      <c r="E129" s="67"/>
      <c r="F129" s="64"/>
      <c r="G129" s="64"/>
    </row>
    <row r="130" spans="2:7">
      <c r="B130" s="64"/>
      <c r="C130" s="65"/>
      <c r="D130" s="66"/>
      <c r="E130" s="67"/>
      <c r="F130" s="64"/>
      <c r="G130" s="64"/>
    </row>
    <row r="131" spans="2:7">
      <c r="B131" s="64"/>
      <c r="C131" s="65"/>
      <c r="D131" s="66"/>
      <c r="E131" s="67"/>
      <c r="F131" s="64"/>
      <c r="G131" s="64"/>
    </row>
  </sheetData>
  <mergeCells count="1">
    <mergeCell ref="A1:B1"/>
  </mergeCells>
  <phoneticPr fontId="31" type="noConversion"/>
  <conditionalFormatting sqref="C3:D27">
    <cfRule type="containsBlanks" dxfId="15" priority="8">
      <formula>LEN(TRIM(C3))=0</formula>
    </cfRule>
  </conditionalFormatting>
  <conditionalFormatting sqref="C3:C27">
    <cfRule type="containsText" dxfId="14" priority="7" operator="containsText" text="no">
      <formula>NOT(ISERROR(SEARCH("no",C3)))</formula>
    </cfRule>
  </conditionalFormatting>
  <pageMargins left="0.7" right="0.7" top="0.75" bottom="0.75" header="0.3" footer="0.3"/>
  <pageSetup paperSize="9" scale="46" fitToHeight="3" orientation="portrait" verticalDpi="0"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30"/>
  <sheetViews>
    <sheetView showGridLines="0" zoomScale="90" zoomScaleNormal="90" zoomScalePageLayoutView="90" workbookViewId="0">
      <pane ySplit="1" topLeftCell="A17" activePane="bottomLeft" state="frozen"/>
      <selection pane="bottomLeft" activeCell="A25" sqref="A25:A29"/>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126</v>
      </c>
      <c r="B1" s="137"/>
      <c r="C1" s="137"/>
      <c r="D1" s="137"/>
      <c r="E1" s="55"/>
      <c r="F1" s="1"/>
      <c r="G1" s="55"/>
      <c r="H1" s="55"/>
      <c r="I1" s="2"/>
    </row>
    <row r="4" spans="1:9" s="4" customFormat="1" ht="33" customHeight="1">
      <c r="A4" s="11" t="s">
        <v>1</v>
      </c>
      <c r="B4" s="11" t="s">
        <v>5</v>
      </c>
      <c r="C4" s="12" t="s">
        <v>184</v>
      </c>
      <c r="D4" s="11" t="s">
        <v>213</v>
      </c>
    </row>
    <row r="5" spans="1:9" ht="89.1" customHeight="1">
      <c r="A5" s="144">
        <v>1</v>
      </c>
      <c r="B5" s="10">
        <v>3</v>
      </c>
      <c r="C5" s="58" t="s">
        <v>234</v>
      </c>
      <c r="D5" s="153" t="s">
        <v>328</v>
      </c>
    </row>
    <row r="6" spans="1:9" ht="19.149999999999999" customHeight="1">
      <c r="A6" s="145"/>
      <c r="B6" s="9">
        <v>2</v>
      </c>
      <c r="C6" s="61"/>
      <c r="D6" s="201"/>
    </row>
    <row r="7" spans="1:9" ht="69">
      <c r="A7" s="146"/>
      <c r="B7" s="8">
        <v>1</v>
      </c>
      <c r="C7" s="58" t="s">
        <v>235</v>
      </c>
      <c r="D7" s="202"/>
    </row>
    <row r="8" spans="1:9" s="4" customFormat="1">
      <c r="A8" s="11" t="s">
        <v>1</v>
      </c>
      <c r="B8" s="11" t="s">
        <v>5</v>
      </c>
      <c r="C8" s="12" t="s">
        <v>178</v>
      </c>
      <c r="D8" s="11" t="s">
        <v>213</v>
      </c>
    </row>
    <row r="9" spans="1:9" ht="51.75">
      <c r="A9" s="150">
        <v>1</v>
      </c>
      <c r="B9" s="10">
        <v>3</v>
      </c>
      <c r="C9" s="58" t="s">
        <v>181</v>
      </c>
      <c r="D9" s="153"/>
    </row>
    <row r="10" spans="1:9">
      <c r="A10" s="151"/>
      <c r="B10" s="9">
        <v>2</v>
      </c>
      <c r="C10" s="61"/>
      <c r="D10" s="160"/>
    </row>
    <row r="11" spans="1:9" ht="51.75">
      <c r="A11" s="152"/>
      <c r="B11" s="8">
        <v>1</v>
      </c>
      <c r="C11" s="58" t="s">
        <v>236</v>
      </c>
      <c r="D11" s="161"/>
    </row>
    <row r="12" spans="1:9" s="4" customFormat="1">
      <c r="A12" s="11" t="s">
        <v>1</v>
      </c>
      <c r="B12" s="11" t="s">
        <v>5</v>
      </c>
      <c r="C12" s="12" t="s">
        <v>177</v>
      </c>
      <c r="D12" s="11" t="s">
        <v>213</v>
      </c>
    </row>
    <row r="13" spans="1:9" ht="51.75">
      <c r="A13" s="150">
        <v>1</v>
      </c>
      <c r="B13" s="10">
        <v>3</v>
      </c>
      <c r="C13" s="58" t="s">
        <v>182</v>
      </c>
      <c r="D13" s="153"/>
    </row>
    <row r="14" spans="1:9">
      <c r="A14" s="151"/>
      <c r="B14" s="9">
        <v>2</v>
      </c>
      <c r="C14" s="61"/>
      <c r="D14" s="160"/>
    </row>
    <row r="15" spans="1:9" ht="51.75">
      <c r="A15" s="152"/>
      <c r="B15" s="8">
        <v>1</v>
      </c>
      <c r="C15" s="58" t="s">
        <v>128</v>
      </c>
      <c r="D15" s="161"/>
    </row>
    <row r="16" spans="1:9" s="4" customFormat="1" ht="34.5">
      <c r="A16" s="11" t="s">
        <v>1</v>
      </c>
      <c r="B16" s="11" t="s">
        <v>5</v>
      </c>
      <c r="C16" s="12" t="s">
        <v>185</v>
      </c>
      <c r="D16" s="11" t="s">
        <v>213</v>
      </c>
    </row>
    <row r="17" spans="1:4" ht="69">
      <c r="A17" s="150">
        <v>1</v>
      </c>
      <c r="B17" s="10">
        <v>3</v>
      </c>
      <c r="C17" s="58" t="s">
        <v>237</v>
      </c>
      <c r="D17" s="147"/>
    </row>
    <row r="18" spans="1:4">
      <c r="A18" s="151"/>
      <c r="B18" s="9">
        <v>2</v>
      </c>
      <c r="C18" s="68"/>
      <c r="D18" s="148"/>
    </row>
    <row r="19" spans="1:4" ht="86.25">
      <c r="A19" s="152"/>
      <c r="B19" s="8">
        <v>1</v>
      </c>
      <c r="C19" s="58" t="s">
        <v>238</v>
      </c>
      <c r="D19" s="149"/>
    </row>
    <row r="20" spans="1:4" s="4" customFormat="1">
      <c r="A20" s="11" t="s">
        <v>1</v>
      </c>
      <c r="B20" s="11" t="s">
        <v>5</v>
      </c>
      <c r="C20" s="12" t="s">
        <v>179</v>
      </c>
      <c r="D20" s="11" t="s">
        <v>213</v>
      </c>
    </row>
    <row r="21" spans="1:4" ht="86.25">
      <c r="A21" s="150">
        <v>1</v>
      </c>
      <c r="B21" s="10">
        <v>3</v>
      </c>
      <c r="C21" s="58" t="s">
        <v>180</v>
      </c>
      <c r="D21" s="147"/>
    </row>
    <row r="22" spans="1:4">
      <c r="A22" s="151"/>
      <c r="B22" s="9">
        <v>2</v>
      </c>
      <c r="C22" s="68"/>
      <c r="D22" s="148"/>
    </row>
    <row r="23" spans="1:4" ht="51.75">
      <c r="A23" s="152"/>
      <c r="B23" s="8">
        <v>1</v>
      </c>
      <c r="C23" s="58" t="s">
        <v>183</v>
      </c>
      <c r="D23" s="149"/>
    </row>
    <row r="25" spans="1:4">
      <c r="A25" s="156">
        <f>SUM(A5,A9,A13,A17,A21)</f>
        <v>5</v>
      </c>
      <c r="C25" s="35" t="s">
        <v>208</v>
      </c>
      <c r="D25" s="71">
        <f>A5</f>
        <v>1</v>
      </c>
    </row>
    <row r="26" spans="1:4">
      <c r="A26" s="156"/>
      <c r="C26" s="35" t="s">
        <v>178</v>
      </c>
      <c r="D26" s="71">
        <f>A9</f>
        <v>1</v>
      </c>
    </row>
    <row r="27" spans="1:4">
      <c r="A27" s="156"/>
      <c r="C27" s="35" t="s">
        <v>177</v>
      </c>
      <c r="D27" s="71">
        <f>A13</f>
        <v>1</v>
      </c>
    </row>
    <row r="28" spans="1:4">
      <c r="A28" s="156"/>
      <c r="C28" s="35" t="s">
        <v>207</v>
      </c>
      <c r="D28" s="71">
        <f>A17</f>
        <v>1</v>
      </c>
    </row>
    <row r="29" spans="1:4">
      <c r="A29" s="156"/>
      <c r="C29" s="35" t="s">
        <v>127</v>
      </c>
      <c r="D29" s="71">
        <f>A21</f>
        <v>1</v>
      </c>
    </row>
    <row r="30" spans="1:4">
      <c r="D30" s="39">
        <f>SUM(D25:D29)</f>
        <v>5</v>
      </c>
    </row>
  </sheetData>
  <mergeCells count="12">
    <mergeCell ref="A25:A29"/>
    <mergeCell ref="A17:A19"/>
    <mergeCell ref="D17:D19"/>
    <mergeCell ref="A21:A23"/>
    <mergeCell ref="D21:D23"/>
    <mergeCell ref="A13:A15"/>
    <mergeCell ref="D13:D15"/>
    <mergeCell ref="A1:D1"/>
    <mergeCell ref="A5:A7"/>
    <mergeCell ref="D5:D7"/>
    <mergeCell ref="A9:A11"/>
    <mergeCell ref="D9:D11"/>
  </mergeCells>
  <pageMargins left="0.7" right="0.7" top="0.75" bottom="0.75"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iconSet" priority="22" id="{00000000-000E-0000-1C00-000016000000}">
            <x14:iconSet iconSet="3Symbols" custom="1">
              <x14:cfvo type="percent">
                <xm:f>0</xm:f>
              </x14:cfvo>
              <x14:cfvo type="num">
                <xm:f>9</xm:f>
              </x14:cfvo>
              <x14:cfvo type="num">
                <xm:f>10</xm:f>
              </x14:cfvo>
              <x14:cfIcon iconSet="3Symbols" iconId="0"/>
              <x14:cfIcon iconSet="3Symbols" iconId="1"/>
              <x14:cfIcon iconSet="3Symbols" iconId="2"/>
            </x14:iconSet>
          </x14:cfRule>
          <xm:sqref>A25:A29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51"/>
  <sheetViews>
    <sheetView showGridLines="0" zoomScale="80" zoomScaleNormal="80" zoomScalePageLayoutView="90" workbookViewId="0">
      <pane ySplit="1" topLeftCell="A2" activePane="bottomLeft" state="frozen"/>
      <selection pane="bottomLeft" activeCell="A39" sqref="A39"/>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34</v>
      </c>
      <c r="B1" s="137"/>
      <c r="C1" s="137"/>
      <c r="D1" s="137"/>
      <c r="E1" s="15"/>
      <c r="F1" s="1"/>
      <c r="G1" s="15"/>
      <c r="H1" s="15"/>
      <c r="I1" s="2"/>
    </row>
    <row r="3" spans="1:9" ht="47.25" customHeight="1">
      <c r="A3" s="31" t="s">
        <v>49</v>
      </c>
    </row>
    <row r="5" spans="1:9" s="4" customFormat="1" ht="17.100000000000001" customHeight="1">
      <c r="A5" s="11" t="s">
        <v>1</v>
      </c>
      <c r="B5" s="11" t="s">
        <v>5</v>
      </c>
      <c r="C5" s="17" t="s">
        <v>26</v>
      </c>
      <c r="D5" s="12" t="s">
        <v>213</v>
      </c>
    </row>
    <row r="6" spans="1:9" ht="22.7" customHeight="1">
      <c r="A6" s="144">
        <v>1</v>
      </c>
      <c r="B6" s="26">
        <v>3</v>
      </c>
      <c r="C6" s="33" t="s">
        <v>29</v>
      </c>
      <c r="D6" s="205"/>
      <c r="E6" s="20"/>
      <c r="F6" s="23"/>
      <c r="G6" s="23"/>
      <c r="H6" s="23"/>
    </row>
    <row r="7" spans="1:9">
      <c r="A7" s="145"/>
      <c r="B7" s="9">
        <v>2</v>
      </c>
      <c r="C7" s="33" t="s">
        <v>30</v>
      </c>
      <c r="D7" s="154"/>
      <c r="F7" s="23"/>
      <c r="G7" s="23"/>
      <c r="H7" s="23"/>
    </row>
    <row r="8" spans="1:9">
      <c r="A8" s="146"/>
      <c r="B8" s="8">
        <v>1</v>
      </c>
      <c r="C8" s="33" t="s">
        <v>23</v>
      </c>
      <c r="D8" s="155"/>
      <c r="F8" s="23"/>
      <c r="G8" s="23"/>
      <c r="H8" s="23"/>
    </row>
    <row r="9" spans="1:9" s="4" customFormat="1">
      <c r="A9" s="11" t="s">
        <v>1</v>
      </c>
      <c r="B9" s="11" t="s">
        <v>5</v>
      </c>
      <c r="C9" s="12" t="s">
        <v>24</v>
      </c>
      <c r="D9" s="12" t="s">
        <v>213</v>
      </c>
    </row>
    <row r="10" spans="1:9" ht="58.7" customHeight="1">
      <c r="A10" s="150">
        <v>2</v>
      </c>
      <c r="B10" s="26">
        <v>3</v>
      </c>
      <c r="C10" s="33" t="s">
        <v>239</v>
      </c>
      <c r="D10" s="147"/>
      <c r="E10" s="24">
        <v>3</v>
      </c>
      <c r="F10" s="25"/>
      <c r="G10" s="25"/>
      <c r="H10" s="25"/>
    </row>
    <row r="11" spans="1:9" ht="41.25" customHeight="1">
      <c r="A11" s="151"/>
      <c r="B11" s="9">
        <v>2</v>
      </c>
      <c r="C11" s="33" t="s">
        <v>25</v>
      </c>
      <c r="D11" s="148"/>
      <c r="E11" s="24">
        <v>2</v>
      </c>
      <c r="F11" s="22"/>
      <c r="G11" s="22"/>
      <c r="H11" s="25"/>
    </row>
    <row r="12" spans="1:9" ht="69">
      <c r="A12" s="152"/>
      <c r="B12" s="8">
        <v>1</v>
      </c>
      <c r="C12" s="33" t="s">
        <v>240</v>
      </c>
      <c r="D12" s="149"/>
      <c r="E12" s="24">
        <v>1</v>
      </c>
      <c r="F12" s="21"/>
      <c r="G12" s="22"/>
      <c r="H12" s="25"/>
    </row>
    <row r="13" spans="1:9" s="4" customFormat="1" ht="53.1" customHeight="1">
      <c r="A13" s="19">
        <f>A6*A10</f>
        <v>2</v>
      </c>
      <c r="F13" s="18">
        <v>1</v>
      </c>
      <c r="G13" s="18">
        <v>2</v>
      </c>
      <c r="H13" s="18">
        <v>3</v>
      </c>
    </row>
    <row r="15" spans="1:9" ht="34.5" customHeight="1">
      <c r="A15" s="203" t="s">
        <v>329</v>
      </c>
      <c r="B15" s="203"/>
      <c r="C15" s="204"/>
    </row>
    <row r="17" spans="1:8" s="4" customFormat="1" ht="17.100000000000001" customHeight="1">
      <c r="A17" s="11" t="s">
        <v>1</v>
      </c>
      <c r="B17" s="11" t="s">
        <v>5</v>
      </c>
      <c r="C17" s="17" t="s">
        <v>26</v>
      </c>
      <c r="D17" s="12" t="s">
        <v>213</v>
      </c>
    </row>
    <row r="18" spans="1:8" ht="22.7" customHeight="1">
      <c r="A18" s="144">
        <v>1</v>
      </c>
      <c r="B18" s="26">
        <v>3</v>
      </c>
      <c r="C18" s="33" t="s">
        <v>29</v>
      </c>
      <c r="D18" s="205"/>
      <c r="E18" s="20"/>
      <c r="F18" s="23"/>
      <c r="G18" s="23"/>
      <c r="H18" s="23"/>
    </row>
    <row r="19" spans="1:8">
      <c r="A19" s="145"/>
      <c r="B19" s="9">
        <v>2</v>
      </c>
      <c r="C19" s="33" t="s">
        <v>30</v>
      </c>
      <c r="D19" s="154"/>
      <c r="F19" s="23"/>
      <c r="G19" s="23"/>
      <c r="H19" s="23"/>
    </row>
    <row r="20" spans="1:8">
      <c r="A20" s="146"/>
      <c r="B20" s="8">
        <v>1</v>
      </c>
      <c r="C20" s="33" t="s">
        <v>23</v>
      </c>
      <c r="D20" s="155"/>
      <c r="F20" s="23"/>
      <c r="G20" s="23"/>
      <c r="H20" s="23"/>
    </row>
    <row r="21" spans="1:8" s="4" customFormat="1">
      <c r="A21" s="11" t="s">
        <v>1</v>
      </c>
      <c r="B21" s="11" t="s">
        <v>5</v>
      </c>
      <c r="C21" s="35" t="s">
        <v>24</v>
      </c>
      <c r="D21" s="12" t="s">
        <v>213</v>
      </c>
    </row>
    <row r="22" spans="1:8" ht="51.75">
      <c r="A22" s="150">
        <v>1</v>
      </c>
      <c r="B22" s="26">
        <v>3</v>
      </c>
      <c r="C22" s="33" t="s">
        <v>239</v>
      </c>
      <c r="D22" s="153"/>
      <c r="E22" s="24">
        <v>3</v>
      </c>
      <c r="F22" s="25"/>
      <c r="G22" s="25"/>
      <c r="H22" s="25"/>
    </row>
    <row r="23" spans="1:8" ht="36.75" customHeight="1">
      <c r="A23" s="151"/>
      <c r="B23" s="9">
        <v>2</v>
      </c>
      <c r="C23" s="33" t="s">
        <v>25</v>
      </c>
      <c r="D23" s="154"/>
      <c r="E23" s="24">
        <v>2</v>
      </c>
      <c r="F23" s="22"/>
      <c r="G23" s="22"/>
      <c r="H23" s="25"/>
    </row>
    <row r="24" spans="1:8" ht="69">
      <c r="A24" s="152"/>
      <c r="B24" s="8">
        <v>1</v>
      </c>
      <c r="C24" s="33" t="s">
        <v>240</v>
      </c>
      <c r="D24" s="155"/>
      <c r="E24" s="24">
        <v>1</v>
      </c>
      <c r="F24" s="21"/>
      <c r="G24" s="22"/>
      <c r="H24" s="25"/>
    </row>
    <row r="25" spans="1:8" s="4" customFormat="1" ht="53.1" customHeight="1">
      <c r="A25" s="19">
        <f>A18*A22</f>
        <v>1</v>
      </c>
      <c r="F25" s="18">
        <v>1</v>
      </c>
      <c r="G25" s="18">
        <v>2</v>
      </c>
      <c r="H25" s="18">
        <v>3</v>
      </c>
    </row>
    <row r="28" spans="1:8" ht="34.5" customHeight="1">
      <c r="A28" s="203" t="s">
        <v>345</v>
      </c>
      <c r="B28" s="203"/>
      <c r="C28" s="204"/>
    </row>
    <row r="30" spans="1:8" s="4" customFormat="1" ht="17.100000000000001" customHeight="1">
      <c r="A30" s="11" t="s">
        <v>1</v>
      </c>
      <c r="B30" s="11" t="s">
        <v>5</v>
      </c>
      <c r="C30" s="17" t="s">
        <v>26</v>
      </c>
      <c r="D30" s="12" t="s">
        <v>213</v>
      </c>
    </row>
    <row r="31" spans="1:8" ht="22.7" customHeight="1">
      <c r="A31" s="182">
        <v>3</v>
      </c>
      <c r="B31" s="118">
        <v>3</v>
      </c>
      <c r="C31" s="119" t="s">
        <v>29</v>
      </c>
      <c r="D31" s="153" t="s">
        <v>346</v>
      </c>
      <c r="E31" s="20"/>
      <c r="F31" s="23"/>
      <c r="G31" s="23"/>
      <c r="H31" s="23"/>
    </row>
    <row r="32" spans="1:8">
      <c r="A32" s="183"/>
      <c r="B32" s="118">
        <v>2</v>
      </c>
      <c r="C32" s="119" t="s">
        <v>30</v>
      </c>
      <c r="D32" s="160"/>
      <c r="F32" s="23"/>
      <c r="G32" s="23"/>
      <c r="H32" s="23"/>
    </row>
    <row r="33" spans="1:8">
      <c r="A33" s="184"/>
      <c r="B33" s="118">
        <v>1</v>
      </c>
      <c r="C33" s="119" t="s">
        <v>23</v>
      </c>
      <c r="D33" s="161"/>
      <c r="F33" s="23"/>
      <c r="G33" s="23"/>
      <c r="H33" s="23"/>
    </row>
    <row r="34" spans="1:8" s="4" customFormat="1">
      <c r="A34" s="11" t="s">
        <v>1</v>
      </c>
      <c r="B34" s="11" t="s">
        <v>5</v>
      </c>
      <c r="C34" s="12" t="s">
        <v>24</v>
      </c>
      <c r="D34" s="12" t="s">
        <v>213</v>
      </c>
    </row>
    <row r="35" spans="1:8" ht="51.75">
      <c r="A35" s="150">
        <v>1</v>
      </c>
      <c r="B35" s="26">
        <v>3</v>
      </c>
      <c r="C35" s="33" t="s">
        <v>239</v>
      </c>
      <c r="D35" s="153"/>
      <c r="E35" s="24">
        <v>3</v>
      </c>
      <c r="F35" s="25"/>
      <c r="G35" s="25"/>
      <c r="H35" s="25"/>
    </row>
    <row r="36" spans="1:8" ht="39.200000000000003" customHeight="1">
      <c r="A36" s="151"/>
      <c r="B36" s="9">
        <v>2</v>
      </c>
      <c r="C36" s="33" t="s">
        <v>25</v>
      </c>
      <c r="D36" s="154"/>
      <c r="E36" s="24">
        <v>2</v>
      </c>
      <c r="F36" s="22"/>
      <c r="G36" s="22"/>
      <c r="H36" s="25"/>
    </row>
    <row r="37" spans="1:8" ht="69">
      <c r="A37" s="152"/>
      <c r="B37" s="8">
        <v>1</v>
      </c>
      <c r="C37" s="33" t="s">
        <v>240</v>
      </c>
      <c r="D37" s="155"/>
      <c r="E37" s="24">
        <v>1</v>
      </c>
      <c r="F37" s="21"/>
      <c r="G37" s="22"/>
      <c r="H37" s="25"/>
    </row>
    <row r="38" spans="1:8" s="4" customFormat="1" ht="53.1" customHeight="1">
      <c r="A38" s="19">
        <f>A31*A35</f>
        <v>3</v>
      </c>
      <c r="F38" s="18">
        <v>1</v>
      </c>
      <c r="G38" s="18">
        <v>2</v>
      </c>
      <c r="H38" s="18">
        <v>3</v>
      </c>
    </row>
    <row r="41" spans="1:8" ht="34.5" customHeight="1">
      <c r="A41" s="203" t="s">
        <v>347</v>
      </c>
      <c r="B41" s="203"/>
      <c r="C41" s="204"/>
    </row>
    <row r="43" spans="1:8" s="4" customFormat="1" ht="17.100000000000001" customHeight="1">
      <c r="A43" s="11" t="s">
        <v>1</v>
      </c>
      <c r="B43" s="11" t="s">
        <v>5</v>
      </c>
      <c r="C43" s="17" t="s">
        <v>26</v>
      </c>
      <c r="D43" s="12" t="s">
        <v>213</v>
      </c>
    </row>
    <row r="44" spans="1:8" ht="22.7" customHeight="1">
      <c r="A44" s="144">
        <v>2</v>
      </c>
      <c r="B44" s="26">
        <v>3</v>
      </c>
      <c r="C44" s="33" t="s">
        <v>29</v>
      </c>
      <c r="D44" s="205"/>
      <c r="E44" s="20"/>
      <c r="F44" s="23"/>
      <c r="G44" s="23"/>
      <c r="H44" s="23"/>
    </row>
    <row r="45" spans="1:8">
      <c r="A45" s="145"/>
      <c r="B45" s="9">
        <v>2</v>
      </c>
      <c r="C45" s="33" t="s">
        <v>30</v>
      </c>
      <c r="D45" s="154"/>
      <c r="F45" s="23"/>
      <c r="G45" s="23"/>
      <c r="H45" s="23"/>
    </row>
    <row r="46" spans="1:8">
      <c r="A46" s="146"/>
      <c r="B46" s="8">
        <v>1</v>
      </c>
      <c r="C46" s="33" t="s">
        <v>23</v>
      </c>
      <c r="D46" s="155"/>
      <c r="F46" s="23"/>
      <c r="G46" s="23"/>
      <c r="H46" s="23"/>
    </row>
    <row r="47" spans="1:8" s="4" customFormat="1">
      <c r="A47" s="11" t="s">
        <v>1</v>
      </c>
      <c r="B47" s="11" t="s">
        <v>5</v>
      </c>
      <c r="C47" s="12" t="s">
        <v>24</v>
      </c>
      <c r="D47" s="12" t="s">
        <v>213</v>
      </c>
    </row>
    <row r="48" spans="1:8" ht="51.75">
      <c r="A48" s="150">
        <v>1</v>
      </c>
      <c r="B48" s="26">
        <v>3</v>
      </c>
      <c r="C48" s="33" t="s">
        <v>239</v>
      </c>
      <c r="D48" s="153"/>
      <c r="E48" s="24">
        <v>3</v>
      </c>
      <c r="F48" s="25"/>
      <c r="G48" s="25"/>
      <c r="H48" s="25"/>
    </row>
    <row r="49" spans="1:8" ht="57.2" customHeight="1">
      <c r="A49" s="151"/>
      <c r="B49" s="9">
        <v>2</v>
      </c>
      <c r="C49" s="33" t="s">
        <v>25</v>
      </c>
      <c r="D49" s="154"/>
      <c r="E49" s="24">
        <v>2</v>
      </c>
      <c r="F49" s="22"/>
      <c r="G49" s="22"/>
      <c r="H49" s="25"/>
    </row>
    <row r="50" spans="1:8" ht="69">
      <c r="A50" s="152"/>
      <c r="B50" s="8">
        <v>1</v>
      </c>
      <c r="C50" s="33" t="s">
        <v>240</v>
      </c>
      <c r="D50" s="155"/>
      <c r="E50" s="24">
        <v>1</v>
      </c>
      <c r="F50" s="21"/>
      <c r="G50" s="22"/>
      <c r="H50" s="25"/>
    </row>
    <row r="51" spans="1:8" s="4" customFormat="1" ht="53.1" customHeight="1">
      <c r="A51" s="19">
        <f>A44*A48</f>
        <v>2</v>
      </c>
      <c r="F51" s="18">
        <v>1</v>
      </c>
      <c r="G51" s="18">
        <v>2</v>
      </c>
      <c r="H51" s="18">
        <v>3</v>
      </c>
    </row>
  </sheetData>
  <mergeCells count="20">
    <mergeCell ref="A15:C15"/>
    <mergeCell ref="A18:A20"/>
    <mergeCell ref="D18:D20"/>
    <mergeCell ref="A22:A24"/>
    <mergeCell ref="D22:D24"/>
    <mergeCell ref="A1:D1"/>
    <mergeCell ref="A6:A8"/>
    <mergeCell ref="D6:D8"/>
    <mergeCell ref="A10:A12"/>
    <mergeCell ref="D10:D12"/>
    <mergeCell ref="A28:C28"/>
    <mergeCell ref="A31:A33"/>
    <mergeCell ref="D31:D33"/>
    <mergeCell ref="A35:A37"/>
    <mergeCell ref="D35:D37"/>
    <mergeCell ref="A41:C41"/>
    <mergeCell ref="A44:A46"/>
    <mergeCell ref="D44:D46"/>
    <mergeCell ref="A48:A50"/>
    <mergeCell ref="D48:D50"/>
  </mergeCells>
  <conditionalFormatting sqref="A13">
    <cfRule type="cellIs" dxfId="3" priority="6" operator="greaterThan">
      <formula>3</formula>
    </cfRule>
  </conditionalFormatting>
  <conditionalFormatting sqref="A25">
    <cfRule type="cellIs" dxfId="2" priority="3" operator="greaterThan">
      <formula>3</formula>
    </cfRule>
  </conditionalFormatting>
  <conditionalFormatting sqref="A38">
    <cfRule type="cellIs" dxfId="1" priority="2" operator="greaterThan">
      <formula>3</formula>
    </cfRule>
  </conditionalFormatting>
  <conditionalFormatting sqref="A51">
    <cfRule type="cellIs" dxfId="0" priority="1" operator="greaterThan">
      <formula>3</formula>
    </cfRule>
  </conditionalFormatting>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3"/>
  <sheetViews>
    <sheetView showGridLines="0" zoomScale="80" zoomScaleNormal="80" workbookViewId="0">
      <pane ySplit="1" topLeftCell="A2" activePane="bottomLeft" state="frozen"/>
      <selection pane="bottomLeft" activeCell="M19" sqref="M19"/>
    </sheetView>
  </sheetViews>
  <sheetFormatPr baseColWidth="10" defaultColWidth="10.6640625" defaultRowHeight="17.25"/>
  <cols>
    <col min="1" max="1" width="6.44140625" style="38" customWidth="1"/>
    <col min="2" max="2" width="40" style="38" customWidth="1"/>
    <col min="3" max="3" width="7.6640625" style="38" customWidth="1"/>
    <col min="4" max="8" width="10.6640625" style="38"/>
    <col min="9" max="9" width="21.33203125" style="38" customWidth="1"/>
    <col min="10" max="16384" width="10.6640625" style="38"/>
  </cols>
  <sheetData>
    <row r="1" spans="1:9" s="3" customFormat="1" ht="48.2" customHeight="1">
      <c r="A1" s="137" t="s">
        <v>51</v>
      </c>
      <c r="B1" s="137"/>
      <c r="C1" s="137"/>
      <c r="D1" s="137"/>
      <c r="E1" s="37"/>
      <c r="F1" s="1"/>
      <c r="G1" s="37"/>
      <c r="H1" s="37"/>
      <c r="I1" s="2"/>
    </row>
    <row r="2" spans="1:9" s="3" customFormat="1" ht="48.2" customHeight="1">
      <c r="A2" s="98"/>
      <c r="B2" s="98"/>
      <c r="C2" s="98"/>
      <c r="D2" s="98"/>
      <c r="F2" s="99"/>
      <c r="I2" s="100"/>
    </row>
    <row r="3" spans="1:9">
      <c r="A3" s="38">
        <v>1</v>
      </c>
      <c r="B3" s="38" t="s">
        <v>163</v>
      </c>
      <c r="C3" s="40">
        <f>'ÚS SOL I BIODIVERSITAT'!D30</f>
        <v>8</v>
      </c>
    </row>
    <row r="4" spans="1:9">
      <c r="A4" s="38">
        <v>2</v>
      </c>
      <c r="B4" s="38" t="s">
        <v>72</v>
      </c>
      <c r="C4" s="40">
        <f>'CONSUM ELECTRICITAT'!D30</f>
        <v>10</v>
      </c>
    </row>
    <row r="5" spans="1:9">
      <c r="A5" s="38">
        <v>3</v>
      </c>
      <c r="B5" s="38" t="s">
        <v>244</v>
      </c>
      <c r="C5" s="40">
        <f>'CONSUM DE GAS'!D30</f>
        <v>8</v>
      </c>
    </row>
    <row r="6" spans="1:9">
      <c r="A6" s="38">
        <v>4</v>
      </c>
      <c r="B6" s="38" t="s">
        <v>74</v>
      </c>
      <c r="C6" s="40">
        <f>'CONSUM DE GASOIL'!D30</f>
        <v>7</v>
      </c>
    </row>
    <row r="7" spans="1:9">
      <c r="A7" s="38">
        <v>6</v>
      </c>
      <c r="B7" s="38" t="s">
        <v>77</v>
      </c>
      <c r="C7" s="40">
        <f>'CONSUM D''AIGUA'!D30</f>
        <v>7</v>
      </c>
    </row>
    <row r="8" spans="1:9">
      <c r="A8" s="38">
        <v>7</v>
      </c>
      <c r="B8" s="38" t="s">
        <v>79</v>
      </c>
      <c r="C8" s="40">
        <f>'CONSUM PRODUCTES QUIMICS'!D30</f>
        <v>10</v>
      </c>
    </row>
    <row r="9" spans="1:9">
      <c r="A9" s="38">
        <v>8</v>
      </c>
      <c r="B9" s="38" t="s">
        <v>241</v>
      </c>
      <c r="C9" s="40">
        <f>'CONSUM TONER'!D30</f>
        <v>6</v>
      </c>
    </row>
    <row r="10" spans="1:9">
      <c r="A10" s="38">
        <v>9</v>
      </c>
      <c r="B10" s="38" t="s">
        <v>104</v>
      </c>
      <c r="C10" s="40">
        <f>'CONSUM PAPER'!D30</f>
        <v>7</v>
      </c>
    </row>
    <row r="11" spans="1:9">
      <c r="A11" s="38">
        <v>10</v>
      </c>
      <c r="B11" s="38" t="s">
        <v>242</v>
      </c>
      <c r="C11" s="40">
        <f>'EMISSIONS DE GASOS A L''ATMOSF'!D30</f>
        <v>7</v>
      </c>
    </row>
    <row r="12" spans="1:9">
      <c r="A12" s="38">
        <v>11</v>
      </c>
      <c r="B12" s="38" t="s">
        <v>81</v>
      </c>
      <c r="C12" s="40">
        <f>'GASOS REFRIGERANTS'!D30</f>
        <v>8</v>
      </c>
    </row>
    <row r="13" spans="1:9">
      <c r="A13" s="38">
        <v>12</v>
      </c>
      <c r="B13" s="38" t="s">
        <v>186</v>
      </c>
      <c r="C13" s="40">
        <f>'SOROLL VIBRACIONS'!D30</f>
        <v>8</v>
      </c>
    </row>
    <row r="14" spans="1:9">
      <c r="A14" s="38">
        <v>13</v>
      </c>
      <c r="B14" s="38" t="s">
        <v>84</v>
      </c>
      <c r="C14" s="40">
        <f>OLORS!D30</f>
        <v>9</v>
      </c>
    </row>
    <row r="15" spans="1:9">
      <c r="A15" s="38">
        <v>14</v>
      </c>
      <c r="B15" s="38" t="s">
        <v>162</v>
      </c>
      <c r="C15" s="40">
        <f>'CONTAMINACIÓ LLUMINOSA'!D30</f>
        <v>8</v>
      </c>
    </row>
    <row r="16" spans="1:9">
      <c r="A16" s="38">
        <v>15</v>
      </c>
      <c r="B16" s="38" t="s">
        <v>87</v>
      </c>
      <c r="C16" s="40">
        <f>'AIGÜES RESIDUALS'!D30</f>
        <v>6</v>
      </c>
    </row>
    <row r="17" spans="1:3">
      <c r="A17" s="38">
        <v>16</v>
      </c>
      <c r="B17" s="38" t="s">
        <v>129</v>
      </c>
      <c r="C17" s="40">
        <f>REBUIG!D30</f>
        <v>6</v>
      </c>
    </row>
    <row r="18" spans="1:3">
      <c r="A18" s="38">
        <v>17</v>
      </c>
      <c r="B18" s="38" t="s">
        <v>130</v>
      </c>
      <c r="C18" s="40">
        <f>'RESIDU PAPER'!D30</f>
        <v>5</v>
      </c>
    </row>
    <row r="19" spans="1:3">
      <c r="A19" s="38">
        <v>18</v>
      </c>
      <c r="B19" s="38" t="s">
        <v>317</v>
      </c>
      <c r="C19" s="40">
        <f>'RESIDUS VIDRE'!$D$30</f>
        <v>7</v>
      </c>
    </row>
    <row r="20" spans="1:3">
      <c r="A20" s="38">
        <v>19</v>
      </c>
      <c r="B20" s="38" t="s">
        <v>131</v>
      </c>
      <c r="C20" s="40">
        <f>'RAEE''S'!D30</f>
        <v>9</v>
      </c>
    </row>
    <row r="21" spans="1:3">
      <c r="A21" s="38">
        <v>20</v>
      </c>
      <c r="B21" s="38" t="s">
        <v>132</v>
      </c>
      <c r="C21" s="40">
        <f>'RESIDU FLUORESCENTS'!D30</f>
        <v>6</v>
      </c>
    </row>
    <row r="22" spans="1:3">
      <c r="A22" s="38">
        <v>21</v>
      </c>
      <c r="B22" s="38" t="s">
        <v>189</v>
      </c>
      <c r="C22" s="40">
        <f>'ASPECTES PROD TERCERS'!D30</f>
        <v>8</v>
      </c>
    </row>
    <row r="23" spans="1:3">
      <c r="A23" s="38">
        <v>23</v>
      </c>
      <c r="B23" s="38" t="s">
        <v>133</v>
      </c>
      <c r="C23" s="40">
        <f>'AGENTS DE CANVI'!D30</f>
        <v>5</v>
      </c>
    </row>
    <row r="24" spans="1:3">
      <c r="A24" s="38">
        <v>24</v>
      </c>
      <c r="B24" s="38" t="s">
        <v>369</v>
      </c>
      <c r="C24" s="40">
        <f>'RESIDU D''OBRA'!D30</f>
        <v>8</v>
      </c>
    </row>
    <row r="28" spans="1:3">
      <c r="B28" s="97" t="s">
        <v>52</v>
      </c>
    </row>
    <row r="30" spans="1:3">
      <c r="B30" s="38" t="s">
        <v>49</v>
      </c>
      <c r="C30" s="38">
        <f>'EMERGÈNCIES I ANORMALS'!A13</f>
        <v>2</v>
      </c>
    </row>
    <row r="31" spans="1:3">
      <c r="B31" s="38" t="s">
        <v>329</v>
      </c>
      <c r="C31" s="38">
        <f>'EMERGÈNCIES I ANORMALS'!A25</f>
        <v>1</v>
      </c>
    </row>
    <row r="32" spans="1:3">
      <c r="B32" s="38" t="s">
        <v>345</v>
      </c>
      <c r="C32" s="38">
        <f>'EMERGÈNCIES I ANORMALS'!A38</f>
        <v>3</v>
      </c>
    </row>
    <row r="33" spans="2:3" ht="69">
      <c r="B33" s="64" t="s">
        <v>351</v>
      </c>
      <c r="C33" s="38">
        <f>'EMERGÈNCIES I ANORMALS'!A51</f>
        <v>2</v>
      </c>
    </row>
  </sheetData>
  <mergeCells count="1">
    <mergeCell ref="A1:D1"/>
  </mergeCells>
  <pageMargins left="0.70866141732283472" right="0.70866141732283472" top="0.74803149606299213" bottom="0.74803149606299213" header="0.31496062992125984" footer="0.31496062992125984"/>
  <pageSetup paperSize="9" scale="75"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0"/>
  <sheetViews>
    <sheetView showGridLines="0" topLeftCell="C1" zoomScale="90" zoomScaleNormal="90" zoomScalePageLayoutView="90" workbookViewId="0">
      <pane ySplit="1" topLeftCell="A2" activePane="bottomLeft" state="frozen"/>
      <selection pane="bottomLeft" activeCell="D13" sqref="D13:D15"/>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121</v>
      </c>
      <c r="B1" s="137"/>
      <c r="C1" s="137"/>
      <c r="D1" s="137"/>
      <c r="E1" s="15"/>
      <c r="F1" s="1"/>
      <c r="G1" s="15"/>
      <c r="H1" s="15"/>
      <c r="I1" s="2"/>
    </row>
    <row r="4" spans="1:9" s="4" customFormat="1" ht="17.100000000000001" customHeight="1">
      <c r="A4" s="11" t="s">
        <v>1</v>
      </c>
      <c r="B4" s="11" t="s">
        <v>5</v>
      </c>
      <c r="C4" s="12" t="s">
        <v>226</v>
      </c>
      <c r="D4" s="12" t="s">
        <v>213</v>
      </c>
    </row>
    <row r="5" spans="1:9" ht="21.2" customHeight="1">
      <c r="A5" s="144">
        <v>3</v>
      </c>
      <c r="B5" s="10">
        <v>3</v>
      </c>
      <c r="C5" s="58" t="s">
        <v>48</v>
      </c>
      <c r="D5" s="147" t="s">
        <v>344</v>
      </c>
    </row>
    <row r="6" spans="1:9">
      <c r="A6" s="145"/>
      <c r="B6" s="9">
        <v>2</v>
      </c>
      <c r="C6" s="58" t="s">
        <v>119</v>
      </c>
      <c r="D6" s="148"/>
    </row>
    <row r="7" spans="1:9">
      <c r="A7" s="146"/>
      <c r="B7" s="8">
        <v>1</v>
      </c>
      <c r="C7" s="58" t="s">
        <v>114</v>
      </c>
      <c r="D7" s="149"/>
    </row>
    <row r="8" spans="1:9" s="4" customFormat="1">
      <c r="A8" s="11" t="s">
        <v>1</v>
      </c>
      <c r="B8" s="11" t="s">
        <v>5</v>
      </c>
      <c r="C8" s="12" t="s">
        <v>3</v>
      </c>
      <c r="D8" s="12" t="s">
        <v>213</v>
      </c>
    </row>
    <row r="9" spans="1:9" ht="34.5">
      <c r="A9" s="150">
        <v>1</v>
      </c>
      <c r="B9" s="10">
        <v>3</v>
      </c>
      <c r="C9" s="58" t="s">
        <v>27</v>
      </c>
      <c r="D9" s="147" t="s">
        <v>290</v>
      </c>
    </row>
    <row r="10" spans="1:9" ht="34.5">
      <c r="A10" s="151"/>
      <c r="B10" s="9">
        <v>2</v>
      </c>
      <c r="C10" s="58" t="s">
        <v>28</v>
      </c>
      <c r="D10" s="148"/>
    </row>
    <row r="11" spans="1:9" ht="93.2" customHeight="1">
      <c r="A11" s="152"/>
      <c r="B11" s="8">
        <v>1</v>
      </c>
      <c r="C11" s="59" t="s">
        <v>120</v>
      </c>
      <c r="D11" s="149"/>
    </row>
    <row r="12" spans="1:9" s="4" customFormat="1">
      <c r="A12" s="11" t="s">
        <v>1</v>
      </c>
      <c r="B12" s="11" t="s">
        <v>5</v>
      </c>
      <c r="C12" s="12" t="s">
        <v>4</v>
      </c>
      <c r="D12" s="12" t="s">
        <v>213</v>
      </c>
    </row>
    <row r="13" spans="1:9" ht="34.5">
      <c r="A13" s="150">
        <v>1</v>
      </c>
      <c r="B13" s="10">
        <v>3</v>
      </c>
      <c r="C13" s="58" t="s">
        <v>214</v>
      </c>
      <c r="D13" s="153" t="s">
        <v>291</v>
      </c>
    </row>
    <row r="14" spans="1:9" ht="34.5">
      <c r="A14" s="151"/>
      <c r="B14" s="9">
        <v>2</v>
      </c>
      <c r="C14" s="58" t="s">
        <v>14</v>
      </c>
      <c r="D14" s="154"/>
    </row>
    <row r="15" spans="1:9" ht="90.75" customHeight="1">
      <c r="A15" s="152"/>
      <c r="B15" s="8">
        <v>1</v>
      </c>
      <c r="C15" s="58" t="s">
        <v>8</v>
      </c>
      <c r="D15" s="155"/>
    </row>
    <row r="16" spans="1:9" s="4" customFormat="1">
      <c r="A16" s="11" t="s">
        <v>1</v>
      </c>
      <c r="B16" s="11" t="s">
        <v>5</v>
      </c>
      <c r="C16" s="12" t="s">
        <v>122</v>
      </c>
      <c r="D16" s="12" t="s">
        <v>213</v>
      </c>
    </row>
    <row r="17" spans="1:4" ht="34.5">
      <c r="A17" s="150">
        <v>2</v>
      </c>
      <c r="B17" s="10">
        <v>3</v>
      </c>
      <c r="C17" s="58" t="s">
        <v>123</v>
      </c>
      <c r="D17" s="153"/>
    </row>
    <row r="18" spans="1:4">
      <c r="A18" s="151"/>
      <c r="B18" s="9">
        <v>2</v>
      </c>
      <c r="C18" s="58" t="s">
        <v>124</v>
      </c>
      <c r="D18" s="157"/>
    </row>
    <row r="19" spans="1:4" ht="51.75">
      <c r="A19" s="152"/>
      <c r="B19" s="8">
        <v>1</v>
      </c>
      <c r="C19" s="58" t="s">
        <v>125</v>
      </c>
      <c r="D19" s="158"/>
    </row>
    <row r="20" spans="1:4" s="4" customFormat="1">
      <c r="A20" s="11" t="s">
        <v>1</v>
      </c>
      <c r="B20" s="11" t="s">
        <v>5</v>
      </c>
      <c r="C20" s="12" t="s">
        <v>9</v>
      </c>
      <c r="D20" s="12"/>
    </row>
    <row r="21" spans="1:4" ht="52.5" customHeight="1">
      <c r="A21" s="150">
        <v>1</v>
      </c>
      <c r="B21" s="10">
        <v>3</v>
      </c>
      <c r="C21" s="58" t="s">
        <v>10</v>
      </c>
      <c r="D21" s="147"/>
    </row>
    <row r="22" spans="1:4" ht="43.5" customHeight="1">
      <c r="A22" s="151"/>
      <c r="B22" s="9">
        <v>2</v>
      </c>
      <c r="C22" s="58" t="s">
        <v>216</v>
      </c>
      <c r="D22" s="148"/>
    </row>
    <row r="23" spans="1:4" ht="34.5">
      <c r="A23" s="152"/>
      <c r="B23" s="8">
        <v>1</v>
      </c>
      <c r="C23" s="58" t="s">
        <v>11</v>
      </c>
      <c r="D23" s="149"/>
    </row>
    <row r="25" spans="1:4" ht="17.45" customHeight="1">
      <c r="A25" s="156"/>
      <c r="B25" s="156">
        <f>SUM(A5,A9,A13,A17,A21)</f>
        <v>8</v>
      </c>
      <c r="C25" s="35" t="s">
        <v>143</v>
      </c>
      <c r="D25" s="72">
        <f>A5</f>
        <v>3</v>
      </c>
    </row>
    <row r="26" spans="1:4" ht="17.45" customHeight="1">
      <c r="A26" s="156"/>
      <c r="B26" s="156"/>
      <c r="C26" s="35" t="s">
        <v>3</v>
      </c>
      <c r="D26" s="72">
        <f>A9</f>
        <v>1</v>
      </c>
    </row>
    <row r="27" spans="1:4" ht="17.45" customHeight="1">
      <c r="A27" s="156"/>
      <c r="B27" s="156"/>
      <c r="C27" s="35" t="s">
        <v>4</v>
      </c>
      <c r="D27" s="72">
        <f>A13</f>
        <v>1</v>
      </c>
    </row>
    <row r="28" spans="1:4" ht="17.45" customHeight="1">
      <c r="A28" s="156"/>
      <c r="B28" s="156"/>
      <c r="C28" s="35" t="s">
        <v>122</v>
      </c>
      <c r="D28" s="72">
        <f>A17</f>
        <v>2</v>
      </c>
    </row>
    <row r="29" spans="1:4" ht="17.45" customHeight="1">
      <c r="A29" s="156"/>
      <c r="B29" s="156"/>
      <c r="C29" s="35" t="s">
        <v>9</v>
      </c>
      <c r="D29" s="72">
        <f>A21</f>
        <v>1</v>
      </c>
    </row>
    <row r="30" spans="1:4">
      <c r="D30" s="39">
        <f>SUM(D25:D29)</f>
        <v>8</v>
      </c>
    </row>
  </sheetData>
  <mergeCells count="13">
    <mergeCell ref="A13:A15"/>
    <mergeCell ref="D13:D15"/>
    <mergeCell ref="A25:A29"/>
    <mergeCell ref="A17:A19"/>
    <mergeCell ref="D17:D19"/>
    <mergeCell ref="A21:A23"/>
    <mergeCell ref="D21:D23"/>
    <mergeCell ref="B25:B29"/>
    <mergeCell ref="A1:D1"/>
    <mergeCell ref="A5:A7"/>
    <mergeCell ref="D5:D7"/>
    <mergeCell ref="A9:A11"/>
    <mergeCell ref="D9:D11"/>
  </mergeCells>
  <conditionalFormatting sqref="A25:A29">
    <cfRule type="iconSet" priority="22">
      <iconSet iconSet="3Symbols" reverse="1">
        <cfvo type="percent" val="0"/>
        <cfvo type="num" val="6" gte="0"/>
        <cfvo type="num" val="8"/>
      </iconSet>
    </cfRule>
  </conditionalFormatting>
  <conditionalFormatting sqref="B25:B29">
    <cfRule type="iconSet" priority="1">
      <iconSet iconSet="3Symbols" reverse="1">
        <cfvo type="percent" val="0"/>
        <cfvo type="num" val="9" gte="0"/>
        <cfvo type="num" val="11"/>
      </iconSet>
    </cfRule>
  </conditionalFormatting>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30"/>
  <sheetViews>
    <sheetView showGridLines="0" zoomScale="90" zoomScaleNormal="90" zoomScalePageLayoutView="90" workbookViewId="0">
      <pane ySplit="1" topLeftCell="A13" activePane="bottomLeft" state="frozen"/>
      <selection pane="bottomLeft" activeCell="D30" sqref="D30"/>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36</v>
      </c>
      <c r="B1" s="137"/>
      <c r="C1" s="137"/>
      <c r="D1" s="137"/>
      <c r="E1" s="16"/>
      <c r="F1" s="1"/>
      <c r="G1" s="16"/>
      <c r="H1" s="16"/>
      <c r="I1" s="2"/>
    </row>
    <row r="4" spans="1:9" s="4" customFormat="1" ht="17.100000000000001" customHeight="1">
      <c r="A4" s="11" t="s">
        <v>1</v>
      </c>
      <c r="B4" s="11" t="s">
        <v>5</v>
      </c>
      <c r="C4" s="12" t="s">
        <v>12</v>
      </c>
      <c r="D4" s="12" t="s">
        <v>213</v>
      </c>
    </row>
    <row r="5" spans="1:9" ht="43.5" customHeight="1">
      <c r="A5" s="144">
        <v>1</v>
      </c>
      <c r="B5" s="10">
        <v>3</v>
      </c>
      <c r="C5" s="58" t="s">
        <v>363</v>
      </c>
      <c r="D5" s="147" t="s">
        <v>372</v>
      </c>
    </row>
    <row r="6" spans="1:9" ht="39.75" customHeight="1">
      <c r="A6" s="145"/>
      <c r="B6" s="9">
        <v>2</v>
      </c>
      <c r="C6" s="58" t="s">
        <v>364</v>
      </c>
      <c r="D6" s="148"/>
    </row>
    <row r="7" spans="1:9" ht="48.95" customHeight="1">
      <c r="A7" s="146"/>
      <c r="B7" s="8">
        <v>1</v>
      </c>
      <c r="C7" s="58" t="s">
        <v>365</v>
      </c>
      <c r="D7" s="149"/>
    </row>
    <row r="8" spans="1:9" s="4" customFormat="1">
      <c r="A8" s="11" t="s">
        <v>1</v>
      </c>
      <c r="B8" s="11" t="s">
        <v>5</v>
      </c>
      <c r="C8" s="12" t="s">
        <v>3</v>
      </c>
      <c r="D8" s="12" t="s">
        <v>213</v>
      </c>
    </row>
    <row r="9" spans="1:9" ht="36" customHeight="1">
      <c r="A9" s="150">
        <v>3</v>
      </c>
      <c r="B9" s="10">
        <v>3</v>
      </c>
      <c r="C9" s="59" t="s">
        <v>41</v>
      </c>
      <c r="D9" s="162" t="s">
        <v>373</v>
      </c>
    </row>
    <row r="10" spans="1:9" ht="34.5">
      <c r="A10" s="151"/>
      <c r="B10" s="9">
        <v>2</v>
      </c>
      <c r="C10" s="59" t="s">
        <v>42</v>
      </c>
      <c r="D10" s="163"/>
    </row>
    <row r="11" spans="1:9">
      <c r="A11" s="152"/>
      <c r="B11" s="8">
        <v>1</v>
      </c>
      <c r="C11" s="59" t="s">
        <v>40</v>
      </c>
      <c r="D11" s="164"/>
    </row>
    <row r="12" spans="1:9" s="4" customFormat="1">
      <c r="A12" s="11" t="s">
        <v>1</v>
      </c>
      <c r="B12" s="11" t="s">
        <v>5</v>
      </c>
      <c r="C12" s="12" t="s">
        <v>4</v>
      </c>
      <c r="D12" s="12" t="s">
        <v>213</v>
      </c>
    </row>
    <row r="13" spans="1:9" ht="34.5">
      <c r="A13" s="150">
        <v>2</v>
      </c>
      <c r="B13" s="10">
        <v>3</v>
      </c>
      <c r="C13" s="58" t="s">
        <v>214</v>
      </c>
      <c r="D13" s="153" t="s">
        <v>331</v>
      </c>
    </row>
    <row r="14" spans="1:9" ht="34.5">
      <c r="A14" s="151"/>
      <c r="B14" s="9">
        <v>2</v>
      </c>
      <c r="C14" s="58" t="s">
        <v>14</v>
      </c>
      <c r="D14" s="160"/>
    </row>
    <row r="15" spans="1:9" ht="95.25" customHeight="1">
      <c r="A15" s="152"/>
      <c r="B15" s="8">
        <v>1</v>
      </c>
      <c r="C15" s="58" t="s">
        <v>8</v>
      </c>
      <c r="D15" s="161"/>
    </row>
    <row r="16" spans="1:9" s="4" customFormat="1">
      <c r="A16" s="11" t="s">
        <v>1</v>
      </c>
      <c r="B16" s="11" t="s">
        <v>5</v>
      </c>
      <c r="C16" s="12" t="s">
        <v>6</v>
      </c>
      <c r="D16" s="12" t="s">
        <v>213</v>
      </c>
    </row>
    <row r="17" spans="1:4" ht="34.5">
      <c r="A17" s="150">
        <v>1</v>
      </c>
      <c r="B17" s="10">
        <v>4</v>
      </c>
      <c r="C17" s="58" t="s">
        <v>215</v>
      </c>
      <c r="D17" s="147" t="s">
        <v>292</v>
      </c>
    </row>
    <row r="18" spans="1:4" ht="43.5" customHeight="1">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54" customHeight="1">
      <c r="A21" s="150">
        <v>3</v>
      </c>
      <c r="B21" s="10">
        <v>3</v>
      </c>
      <c r="C21" s="58" t="s">
        <v>10</v>
      </c>
      <c r="D21" s="147" t="s">
        <v>293</v>
      </c>
    </row>
    <row r="22" spans="1:4" ht="44.45" customHeight="1">
      <c r="A22" s="151"/>
      <c r="B22" s="9">
        <v>2</v>
      </c>
      <c r="C22" s="58" t="s">
        <v>216</v>
      </c>
      <c r="D22" s="148"/>
    </row>
    <row r="23" spans="1:4" ht="68.25" customHeight="1">
      <c r="A23" s="152"/>
      <c r="B23" s="8">
        <v>1</v>
      </c>
      <c r="C23" s="58" t="s">
        <v>58</v>
      </c>
      <c r="D23" s="149"/>
    </row>
    <row r="25" spans="1:4" ht="23.25" customHeight="1">
      <c r="A25" s="156"/>
      <c r="B25" s="159">
        <f>SUM(A5,A9,A13,A17,A21)</f>
        <v>10</v>
      </c>
      <c r="C25" s="35" t="s">
        <v>12</v>
      </c>
      <c r="D25" s="71">
        <f>A5</f>
        <v>1</v>
      </c>
    </row>
    <row r="26" spans="1:4" ht="17.45" customHeight="1">
      <c r="A26" s="156"/>
      <c r="B26" s="159"/>
      <c r="C26" s="35" t="s">
        <v>3</v>
      </c>
      <c r="D26" s="71">
        <f>A9</f>
        <v>3</v>
      </c>
    </row>
    <row r="27" spans="1:4" ht="17.45" customHeight="1">
      <c r="A27" s="156"/>
      <c r="B27" s="159"/>
      <c r="C27" s="35" t="s">
        <v>4</v>
      </c>
      <c r="D27" s="71">
        <f>A13</f>
        <v>2</v>
      </c>
    </row>
    <row r="28" spans="1:4" ht="17.45" customHeight="1">
      <c r="A28" s="156"/>
      <c r="B28" s="159"/>
      <c r="C28" s="35" t="s">
        <v>6</v>
      </c>
      <c r="D28" s="71">
        <f>A17</f>
        <v>1</v>
      </c>
    </row>
    <row r="29" spans="1:4" ht="17.45" customHeight="1">
      <c r="A29" s="156"/>
      <c r="B29" s="159"/>
      <c r="C29" s="35" t="s">
        <v>9</v>
      </c>
      <c r="D29" s="71">
        <f>A21</f>
        <v>3</v>
      </c>
    </row>
    <row r="30" spans="1:4">
      <c r="D30" s="39">
        <f>SUM(D25:D29)</f>
        <v>10</v>
      </c>
    </row>
  </sheetData>
  <mergeCells count="13">
    <mergeCell ref="A13:A15"/>
    <mergeCell ref="D13:D15"/>
    <mergeCell ref="A1:D1"/>
    <mergeCell ref="A5:A7"/>
    <mergeCell ref="D5:D7"/>
    <mergeCell ref="A9:A11"/>
    <mergeCell ref="D9:D11"/>
    <mergeCell ref="A25:A29"/>
    <mergeCell ref="A17:A19"/>
    <mergeCell ref="D17:D19"/>
    <mergeCell ref="A21:A23"/>
    <mergeCell ref="D21:D23"/>
    <mergeCell ref="B25:B29"/>
  </mergeCells>
  <conditionalFormatting sqref="A25:A29">
    <cfRule type="iconSet" priority="11">
      <iconSet iconSet="3Symbols" reverse="1">
        <cfvo type="percent" val="0"/>
        <cfvo type="num" val="6" gte="0"/>
        <cfvo type="num" val="8"/>
      </iconSet>
    </cfRule>
  </conditionalFormatting>
  <conditionalFormatting sqref="B25:B29">
    <cfRule type="iconSet" priority="1">
      <iconSet iconSet="3Symbols" reverse="1">
        <cfvo type="percent" val="0"/>
        <cfvo type="num" val="9"/>
        <cfvo type="num" val="10"/>
      </iconSet>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0"/>
  <sheetViews>
    <sheetView showGridLines="0" zoomScale="90" zoomScaleNormal="90" workbookViewId="0">
      <pane ySplit="1" topLeftCell="A10" activePane="bottomLeft" state="frozen"/>
      <selection pane="bottomLeft" activeCell="A25" sqref="A25:A29"/>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24" customHeight="1">
      <c r="A1" s="137" t="s">
        <v>245</v>
      </c>
      <c r="B1" s="137"/>
      <c r="C1" s="137"/>
      <c r="D1" s="137"/>
      <c r="E1" s="63"/>
      <c r="F1" s="1"/>
      <c r="G1" s="63"/>
      <c r="H1" s="63"/>
      <c r="I1" s="2"/>
    </row>
    <row r="4" spans="1:9" s="4" customFormat="1">
      <c r="A4" s="11" t="s">
        <v>1</v>
      </c>
      <c r="B4" s="11" t="s">
        <v>5</v>
      </c>
      <c r="C4" s="12" t="s">
        <v>12</v>
      </c>
      <c r="D4" s="12" t="s">
        <v>213</v>
      </c>
    </row>
    <row r="5" spans="1:9" ht="34.5">
      <c r="A5" s="144">
        <v>1</v>
      </c>
      <c r="B5" s="10">
        <v>3</v>
      </c>
      <c r="C5" s="58" t="s">
        <v>363</v>
      </c>
      <c r="D5" s="147" t="s">
        <v>374</v>
      </c>
    </row>
    <row r="6" spans="1:9" ht="34.5">
      <c r="A6" s="145"/>
      <c r="B6" s="9">
        <v>2</v>
      </c>
      <c r="C6" s="58" t="s">
        <v>364</v>
      </c>
      <c r="D6" s="148"/>
    </row>
    <row r="7" spans="1:9" ht="59.25" customHeight="1">
      <c r="A7" s="146"/>
      <c r="B7" s="8">
        <v>1</v>
      </c>
      <c r="C7" s="58" t="s">
        <v>365</v>
      </c>
      <c r="D7" s="149"/>
    </row>
    <row r="8" spans="1:9" s="4" customFormat="1">
      <c r="A8" s="11" t="s">
        <v>1</v>
      </c>
      <c r="B8" s="11" t="s">
        <v>5</v>
      </c>
      <c r="C8" s="12" t="s">
        <v>2</v>
      </c>
      <c r="D8" s="12" t="s">
        <v>213</v>
      </c>
    </row>
    <row r="9" spans="1:9" ht="69">
      <c r="A9" s="150">
        <v>2</v>
      </c>
      <c r="B9" s="10">
        <v>3</v>
      </c>
      <c r="C9" s="36" t="s">
        <v>228</v>
      </c>
      <c r="D9" s="147" t="s">
        <v>294</v>
      </c>
    </row>
    <row r="10" spans="1:9" ht="51.75">
      <c r="A10" s="151"/>
      <c r="B10" s="9">
        <v>2</v>
      </c>
      <c r="C10" s="36" t="s">
        <v>164</v>
      </c>
      <c r="D10" s="148"/>
    </row>
    <row r="11" spans="1:9" ht="34.5">
      <c r="A11" s="152"/>
      <c r="B11" s="8">
        <v>1</v>
      </c>
      <c r="C11" s="36" t="s">
        <v>147</v>
      </c>
      <c r="D11" s="149"/>
    </row>
    <row r="12" spans="1:9" s="4" customFormat="1">
      <c r="A12" s="11" t="s">
        <v>1</v>
      </c>
      <c r="B12" s="11" t="s">
        <v>5</v>
      </c>
      <c r="C12" s="12" t="s">
        <v>4</v>
      </c>
      <c r="D12" s="12" t="s">
        <v>213</v>
      </c>
    </row>
    <row r="13" spans="1:9" ht="34.5">
      <c r="A13" s="150">
        <v>1</v>
      </c>
      <c r="B13" s="10">
        <v>3</v>
      </c>
      <c r="C13" s="33" t="s">
        <v>214</v>
      </c>
      <c r="D13" s="147" t="s">
        <v>295</v>
      </c>
    </row>
    <row r="14" spans="1:9" ht="34.5">
      <c r="A14" s="151"/>
      <c r="B14" s="9">
        <v>2</v>
      </c>
      <c r="C14" s="33" t="s">
        <v>14</v>
      </c>
      <c r="D14" s="148"/>
    </row>
    <row r="15" spans="1:9" ht="86.25">
      <c r="A15" s="152"/>
      <c r="B15" s="8">
        <v>1</v>
      </c>
      <c r="C15" s="33" t="s">
        <v>8</v>
      </c>
      <c r="D15" s="149"/>
    </row>
    <row r="16" spans="1:9" s="4" customFormat="1">
      <c r="A16" s="11" t="s">
        <v>1</v>
      </c>
      <c r="B16" s="11" t="s">
        <v>5</v>
      </c>
      <c r="C16" s="12" t="s">
        <v>6</v>
      </c>
      <c r="D16" s="12" t="s">
        <v>213</v>
      </c>
    </row>
    <row r="17" spans="1:4" ht="34.5">
      <c r="A17" s="150">
        <v>1</v>
      </c>
      <c r="B17" s="10">
        <v>4</v>
      </c>
      <c r="C17" s="33" t="s">
        <v>215</v>
      </c>
      <c r="D17" s="147"/>
    </row>
    <row r="18" spans="1:4" ht="34.5">
      <c r="A18" s="151"/>
      <c r="B18" s="9">
        <v>2</v>
      </c>
      <c r="C18" s="33" t="s">
        <v>32</v>
      </c>
      <c r="D18" s="148"/>
    </row>
    <row r="19" spans="1:4" ht="34.5">
      <c r="A19" s="152"/>
      <c r="B19" s="8">
        <v>1</v>
      </c>
      <c r="C19" s="33" t="s">
        <v>15</v>
      </c>
      <c r="D19" s="149"/>
    </row>
    <row r="20" spans="1:4" s="4" customFormat="1">
      <c r="A20" s="11" t="s">
        <v>1</v>
      </c>
      <c r="B20" s="11" t="s">
        <v>5</v>
      </c>
      <c r="C20" s="12" t="s">
        <v>9</v>
      </c>
      <c r="D20" s="12" t="s">
        <v>213</v>
      </c>
    </row>
    <row r="21" spans="1:4" ht="34.5">
      <c r="A21" s="150">
        <v>3</v>
      </c>
      <c r="B21" s="10">
        <v>3</v>
      </c>
      <c r="C21" s="33" t="s">
        <v>10</v>
      </c>
      <c r="D21" s="147" t="s">
        <v>296</v>
      </c>
    </row>
    <row r="22" spans="1:4" ht="36.75" customHeight="1">
      <c r="A22" s="151"/>
      <c r="B22" s="9">
        <v>2</v>
      </c>
      <c r="C22" s="58" t="s">
        <v>216</v>
      </c>
      <c r="D22" s="148"/>
    </row>
    <row r="23" spans="1:4" ht="34.5">
      <c r="A23" s="152"/>
      <c r="B23" s="8">
        <v>1</v>
      </c>
      <c r="C23" s="33" t="s">
        <v>11</v>
      </c>
      <c r="D23" s="149"/>
    </row>
    <row r="25" spans="1:4">
      <c r="A25" s="156"/>
      <c r="B25" s="156">
        <f>SUM(A5,A9,A13,A17,A21)</f>
        <v>8</v>
      </c>
      <c r="C25" s="35" t="s">
        <v>12</v>
      </c>
      <c r="D25" s="71">
        <f>A5</f>
        <v>1</v>
      </c>
    </row>
    <row r="26" spans="1:4">
      <c r="A26" s="156"/>
      <c r="B26" s="156"/>
      <c r="C26" s="35" t="s">
        <v>2</v>
      </c>
      <c r="D26" s="71">
        <f>A9</f>
        <v>2</v>
      </c>
    </row>
    <row r="27" spans="1:4">
      <c r="A27" s="156"/>
      <c r="B27" s="156"/>
      <c r="C27" s="35" t="s">
        <v>4</v>
      </c>
      <c r="D27" s="71">
        <f>A13</f>
        <v>1</v>
      </c>
    </row>
    <row r="28" spans="1:4">
      <c r="A28" s="156"/>
      <c r="B28" s="156"/>
      <c r="C28" s="35" t="s">
        <v>6</v>
      </c>
      <c r="D28" s="71">
        <f>A17</f>
        <v>1</v>
      </c>
    </row>
    <row r="29" spans="1:4">
      <c r="A29" s="156"/>
      <c r="B29" s="156"/>
      <c r="C29" s="35" t="s">
        <v>9</v>
      </c>
      <c r="D29" s="71">
        <f>A21</f>
        <v>3</v>
      </c>
    </row>
    <row r="30" spans="1:4">
      <c r="D30" s="39">
        <f>SUM(D25:D29)</f>
        <v>8</v>
      </c>
    </row>
  </sheetData>
  <mergeCells count="13">
    <mergeCell ref="A17:A19"/>
    <mergeCell ref="D17:D19"/>
    <mergeCell ref="A21:A23"/>
    <mergeCell ref="D21:D23"/>
    <mergeCell ref="A25:A29"/>
    <mergeCell ref="B25:B29"/>
    <mergeCell ref="A13:A15"/>
    <mergeCell ref="D13:D15"/>
    <mergeCell ref="A1:D1"/>
    <mergeCell ref="A5:A7"/>
    <mergeCell ref="D5:D7"/>
    <mergeCell ref="A9:A11"/>
    <mergeCell ref="D9:D11"/>
  </mergeCells>
  <conditionalFormatting sqref="A25:A29">
    <cfRule type="iconSet" priority="2">
      <iconSet iconSet="3Symbols" reverse="1">
        <cfvo type="percent" val="0"/>
        <cfvo type="num" val="9" gte="0"/>
        <cfvo type="num" val="11"/>
      </iconSet>
    </cfRule>
  </conditionalFormatting>
  <conditionalFormatting sqref="B25:B29">
    <cfRule type="iconSet" priority="1">
      <iconSet iconSet="3Symbols" reverse="1">
        <cfvo type="percent" val="0"/>
        <cfvo type="num" val="9"/>
        <cfvo type="num" val="10"/>
      </iconSet>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0"/>
  <sheetViews>
    <sheetView showGridLines="0" zoomScale="90" zoomScaleNormal="90" workbookViewId="0">
      <pane ySplit="1" topLeftCell="A2" activePane="bottomLeft" state="frozen"/>
      <selection pane="bottomLeft" activeCell="D13" sqref="D13:D15"/>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21.75" customHeight="1">
      <c r="A1" s="137" t="s">
        <v>165</v>
      </c>
      <c r="B1" s="137"/>
      <c r="C1" s="137"/>
      <c r="D1" s="137"/>
      <c r="E1" s="63"/>
      <c r="F1" s="1"/>
      <c r="G1" s="63"/>
      <c r="H1" s="63"/>
      <c r="I1" s="2"/>
    </row>
    <row r="4" spans="1:9" s="4" customFormat="1">
      <c r="A4" s="11" t="s">
        <v>1</v>
      </c>
      <c r="B4" s="11" t="s">
        <v>5</v>
      </c>
      <c r="C4" s="12" t="s">
        <v>12</v>
      </c>
      <c r="D4" s="12" t="s">
        <v>213</v>
      </c>
    </row>
    <row r="5" spans="1:9" ht="51.75">
      <c r="A5" s="144">
        <v>1</v>
      </c>
      <c r="B5" s="10">
        <v>3</v>
      </c>
      <c r="C5" s="33" t="s">
        <v>146</v>
      </c>
      <c r="D5" s="147" t="s">
        <v>297</v>
      </c>
    </row>
    <row r="6" spans="1:9" ht="51.75">
      <c r="A6" s="145"/>
      <c r="B6" s="9">
        <v>2</v>
      </c>
      <c r="C6" s="33" t="s">
        <v>17</v>
      </c>
      <c r="D6" s="148"/>
    </row>
    <row r="7" spans="1:9" ht="51.75">
      <c r="A7" s="146"/>
      <c r="B7" s="8">
        <v>1</v>
      </c>
      <c r="C7" s="33" t="s">
        <v>18</v>
      </c>
      <c r="D7" s="149"/>
    </row>
    <row r="8" spans="1:9" s="4" customFormat="1">
      <c r="A8" s="11" t="s">
        <v>1</v>
      </c>
      <c r="B8" s="11" t="s">
        <v>5</v>
      </c>
      <c r="C8" s="12" t="s">
        <v>2</v>
      </c>
      <c r="D8" s="12" t="s">
        <v>213</v>
      </c>
    </row>
    <row r="9" spans="1:9" ht="69">
      <c r="A9" s="150">
        <v>3</v>
      </c>
      <c r="B9" s="10">
        <v>3</v>
      </c>
      <c r="C9" s="36" t="s">
        <v>228</v>
      </c>
      <c r="D9" s="147" t="s">
        <v>298</v>
      </c>
    </row>
    <row r="10" spans="1:9" ht="51.75">
      <c r="A10" s="151"/>
      <c r="B10" s="9">
        <v>2</v>
      </c>
      <c r="C10" s="36" t="s">
        <v>164</v>
      </c>
      <c r="D10" s="148"/>
    </row>
    <row r="11" spans="1:9" ht="34.5">
      <c r="A11" s="152"/>
      <c r="B11" s="8">
        <v>1</v>
      </c>
      <c r="C11" s="36" t="s">
        <v>147</v>
      </c>
      <c r="D11" s="149"/>
    </row>
    <row r="12" spans="1:9" s="4" customFormat="1">
      <c r="A12" s="11" t="s">
        <v>1</v>
      </c>
      <c r="B12" s="11" t="s">
        <v>5</v>
      </c>
      <c r="C12" s="12" t="s">
        <v>4</v>
      </c>
      <c r="D12" s="12" t="s">
        <v>213</v>
      </c>
    </row>
    <row r="13" spans="1:9" ht="34.5">
      <c r="A13" s="150">
        <v>1</v>
      </c>
      <c r="B13" s="10">
        <v>3</v>
      </c>
      <c r="C13" s="33" t="s">
        <v>214</v>
      </c>
      <c r="D13" s="147" t="s">
        <v>299</v>
      </c>
    </row>
    <row r="14" spans="1:9" ht="34.5">
      <c r="A14" s="151"/>
      <c r="B14" s="9">
        <v>2</v>
      </c>
      <c r="C14" s="33" t="s">
        <v>14</v>
      </c>
      <c r="D14" s="148"/>
    </row>
    <row r="15" spans="1:9" ht="86.25">
      <c r="A15" s="152"/>
      <c r="B15" s="8">
        <v>1</v>
      </c>
      <c r="C15" s="33" t="s">
        <v>8</v>
      </c>
      <c r="D15" s="149"/>
    </row>
    <row r="16" spans="1:9" s="4" customFormat="1">
      <c r="A16" s="11" t="s">
        <v>1</v>
      </c>
      <c r="B16" s="11" t="s">
        <v>5</v>
      </c>
      <c r="C16" s="12" t="s">
        <v>6</v>
      </c>
      <c r="D16" s="12" t="s">
        <v>213</v>
      </c>
    </row>
    <row r="17" spans="1:4" ht="34.5">
      <c r="A17" s="150">
        <v>1</v>
      </c>
      <c r="B17" s="10">
        <v>4</v>
      </c>
      <c r="C17" s="33" t="s">
        <v>215</v>
      </c>
      <c r="D17" s="147" t="s">
        <v>300</v>
      </c>
    </row>
    <row r="18" spans="1:4" ht="34.5">
      <c r="A18" s="151"/>
      <c r="B18" s="9">
        <v>2</v>
      </c>
      <c r="C18" s="33" t="s">
        <v>32</v>
      </c>
      <c r="D18" s="148"/>
    </row>
    <row r="19" spans="1:4" ht="34.5">
      <c r="A19" s="152"/>
      <c r="B19" s="8">
        <v>1</v>
      </c>
      <c r="C19" s="33" t="s">
        <v>15</v>
      </c>
      <c r="D19" s="149"/>
    </row>
    <row r="20" spans="1:4" s="4" customFormat="1">
      <c r="A20" s="11" t="s">
        <v>1</v>
      </c>
      <c r="B20" s="11" t="s">
        <v>5</v>
      </c>
      <c r="C20" s="12" t="s">
        <v>9</v>
      </c>
      <c r="D20" s="12" t="s">
        <v>213</v>
      </c>
    </row>
    <row r="21" spans="1:4" ht="34.5">
      <c r="A21" s="150">
        <v>1</v>
      </c>
      <c r="B21" s="10">
        <v>3</v>
      </c>
      <c r="C21" s="33" t="s">
        <v>10</v>
      </c>
      <c r="D21" s="147"/>
    </row>
    <row r="22" spans="1:4" ht="34.5">
      <c r="A22" s="151"/>
      <c r="B22" s="9">
        <v>2</v>
      </c>
      <c r="C22" s="58" t="s">
        <v>216</v>
      </c>
      <c r="D22" s="148"/>
    </row>
    <row r="23" spans="1:4" ht="34.5">
      <c r="A23" s="152"/>
      <c r="B23" s="8">
        <v>1</v>
      </c>
      <c r="C23" s="33" t="s">
        <v>11</v>
      </c>
      <c r="D23" s="149"/>
    </row>
    <row r="25" spans="1:4">
      <c r="A25" s="156">
        <f>SUM(A5,A9,A13,A17,A21)</f>
        <v>7</v>
      </c>
      <c r="C25" s="35" t="s">
        <v>12</v>
      </c>
      <c r="D25" s="71">
        <f>A5</f>
        <v>1</v>
      </c>
    </row>
    <row r="26" spans="1:4">
      <c r="A26" s="156"/>
      <c r="C26" s="35" t="s">
        <v>2</v>
      </c>
      <c r="D26" s="71">
        <f>A9</f>
        <v>3</v>
      </c>
    </row>
    <row r="27" spans="1:4">
      <c r="A27" s="156"/>
      <c r="C27" s="35" t="s">
        <v>4</v>
      </c>
      <c r="D27" s="71">
        <f>A13</f>
        <v>1</v>
      </c>
    </row>
    <row r="28" spans="1:4">
      <c r="A28" s="156"/>
      <c r="C28" s="35" t="s">
        <v>6</v>
      </c>
      <c r="D28" s="71">
        <f>A17</f>
        <v>1</v>
      </c>
    </row>
    <row r="29" spans="1:4">
      <c r="A29" s="156"/>
      <c r="C29" s="35" t="s">
        <v>9</v>
      </c>
      <c r="D29" s="71">
        <f>A21</f>
        <v>1</v>
      </c>
    </row>
    <row r="30" spans="1:4">
      <c r="D30" s="39">
        <f>SUM(D25:D29)</f>
        <v>7</v>
      </c>
    </row>
  </sheetData>
  <mergeCells count="12">
    <mergeCell ref="A17:A19"/>
    <mergeCell ref="D17:D19"/>
    <mergeCell ref="A21:A23"/>
    <mergeCell ref="D21:D23"/>
    <mergeCell ref="A25:A29"/>
    <mergeCell ref="A13:A15"/>
    <mergeCell ref="D13:D15"/>
    <mergeCell ref="A1:D1"/>
    <mergeCell ref="A5:A7"/>
    <mergeCell ref="D5:D7"/>
    <mergeCell ref="A9:A11"/>
    <mergeCell ref="D9:D11"/>
  </mergeCells>
  <conditionalFormatting sqref="A25:A29">
    <cfRule type="iconSet" priority="1">
      <iconSet iconSet="3Symbols" reverse="1">
        <cfvo type="percent" val="0"/>
        <cfvo type="num" val="9"/>
        <cfvo type="num" val="10"/>
      </iconSet>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0"/>
  <sheetViews>
    <sheetView showGridLines="0" tabSelected="1" zoomScale="80" zoomScaleNormal="80" zoomScalePageLayoutView="90" workbookViewId="0">
      <pane ySplit="1" topLeftCell="A2" activePane="bottomLeft" state="frozen"/>
      <selection pane="bottomLeft" activeCell="F15" sqref="F15"/>
    </sheetView>
  </sheetViews>
  <sheetFormatPr baseColWidth="10" defaultColWidth="10.6640625" defaultRowHeight="17.25"/>
  <cols>
    <col min="1" max="2" width="10.6640625" style="7"/>
    <col min="3" max="3" width="53.44140625" style="6" customWidth="1"/>
    <col min="4" max="4" width="33.6640625" style="5" customWidth="1"/>
    <col min="5" max="5" width="12.109375" style="5" customWidth="1"/>
    <col min="6" max="6" width="10.6640625" style="5" customWidth="1"/>
    <col min="7" max="8" width="10.6640625" style="5"/>
    <col min="9" max="9" width="16.88671875" style="5" customWidth="1"/>
    <col min="10" max="16384" width="10.6640625" style="5"/>
  </cols>
  <sheetData>
    <row r="1" spans="1:9" s="3" customFormat="1" ht="30.2" customHeight="1">
      <c r="A1" s="137" t="s">
        <v>35</v>
      </c>
      <c r="B1" s="137"/>
      <c r="C1" s="137"/>
      <c r="D1" s="137"/>
      <c r="E1" s="15"/>
      <c r="F1" s="1"/>
      <c r="G1" s="15"/>
      <c r="H1" s="15"/>
      <c r="I1" s="2"/>
    </row>
    <row r="4" spans="1:9" s="4" customFormat="1" ht="17.100000000000001" customHeight="1">
      <c r="A4" s="11" t="s">
        <v>1</v>
      </c>
      <c r="B4" s="11" t="s">
        <v>5</v>
      </c>
      <c r="C4" s="12" t="s">
        <v>12</v>
      </c>
      <c r="D4" s="12" t="s">
        <v>213</v>
      </c>
    </row>
    <row r="5" spans="1:9" ht="39.200000000000003" customHeight="1">
      <c r="A5" s="144">
        <v>1</v>
      </c>
      <c r="B5" s="10">
        <v>3</v>
      </c>
      <c r="C5" s="58" t="s">
        <v>363</v>
      </c>
      <c r="D5" s="147" t="s">
        <v>375</v>
      </c>
    </row>
    <row r="6" spans="1:9" ht="34.5">
      <c r="A6" s="145"/>
      <c r="B6" s="9">
        <v>2</v>
      </c>
      <c r="C6" s="58" t="s">
        <v>364</v>
      </c>
      <c r="D6" s="148"/>
    </row>
    <row r="7" spans="1:9">
      <c r="A7" s="146"/>
      <c r="B7" s="8">
        <v>1</v>
      </c>
      <c r="C7" s="58" t="s">
        <v>365</v>
      </c>
      <c r="D7" s="149"/>
    </row>
    <row r="8" spans="1:9" s="4" customFormat="1">
      <c r="A8" s="11" t="s">
        <v>1</v>
      </c>
      <c r="B8" s="11" t="s">
        <v>5</v>
      </c>
      <c r="C8" s="12" t="s">
        <v>3</v>
      </c>
      <c r="D8" s="12" t="s">
        <v>213</v>
      </c>
    </row>
    <row r="9" spans="1:9" ht="34.5">
      <c r="A9" s="150">
        <v>1</v>
      </c>
      <c r="B9" s="10">
        <v>3</v>
      </c>
      <c r="C9" s="59" t="s">
        <v>39</v>
      </c>
      <c r="D9" s="165"/>
    </row>
    <row r="10" spans="1:9">
      <c r="A10" s="151"/>
      <c r="B10" s="9">
        <v>2</v>
      </c>
      <c r="C10" s="59" t="s">
        <v>38</v>
      </c>
      <c r="D10" s="166"/>
    </row>
    <row r="11" spans="1:9" ht="54" customHeight="1">
      <c r="A11" s="152"/>
      <c r="B11" s="8">
        <v>1</v>
      </c>
      <c r="C11" s="59" t="s">
        <v>37</v>
      </c>
      <c r="D11" s="167"/>
    </row>
    <row r="12" spans="1:9" s="4" customFormat="1">
      <c r="A12" s="11" t="s">
        <v>1</v>
      </c>
      <c r="B12" s="11" t="s">
        <v>5</v>
      </c>
      <c r="C12" s="12" t="s">
        <v>4</v>
      </c>
      <c r="D12" s="12" t="s">
        <v>213</v>
      </c>
    </row>
    <row r="13" spans="1:9" ht="34.5">
      <c r="A13" s="168">
        <v>2</v>
      </c>
      <c r="B13" s="10">
        <v>3</v>
      </c>
      <c r="C13" s="58" t="s">
        <v>214</v>
      </c>
      <c r="D13" s="171" t="s">
        <v>392</v>
      </c>
    </row>
    <row r="14" spans="1:9" ht="34.5">
      <c r="A14" s="169"/>
      <c r="B14" s="9">
        <v>2</v>
      </c>
      <c r="C14" s="58" t="s">
        <v>14</v>
      </c>
      <c r="D14" s="172"/>
    </row>
    <row r="15" spans="1:9" ht="87" customHeight="1">
      <c r="A15" s="170"/>
      <c r="B15" s="8">
        <v>1</v>
      </c>
      <c r="C15" s="58" t="s">
        <v>8</v>
      </c>
      <c r="D15" s="173"/>
    </row>
    <row r="16" spans="1:9" s="4" customFormat="1">
      <c r="A16" s="11" t="s">
        <v>1</v>
      </c>
      <c r="B16" s="11" t="s">
        <v>5</v>
      </c>
      <c r="C16" s="12" t="s">
        <v>6</v>
      </c>
      <c r="D16" s="12" t="s">
        <v>213</v>
      </c>
    </row>
    <row r="17" spans="1:4" ht="34.5">
      <c r="A17" s="150">
        <v>1</v>
      </c>
      <c r="B17" s="10">
        <v>4</v>
      </c>
      <c r="C17" s="58" t="s">
        <v>215</v>
      </c>
      <c r="D17" s="147"/>
    </row>
    <row r="18" spans="1:4" ht="34.5">
      <c r="A18" s="151"/>
      <c r="B18" s="9">
        <v>2</v>
      </c>
      <c r="C18" s="58" t="s">
        <v>32</v>
      </c>
      <c r="D18" s="148"/>
    </row>
    <row r="19" spans="1:4" ht="34.5">
      <c r="A19" s="152"/>
      <c r="B19" s="8">
        <v>1</v>
      </c>
      <c r="C19" s="58" t="s">
        <v>15</v>
      </c>
      <c r="D19" s="149"/>
    </row>
    <row r="20" spans="1:4" s="4" customFormat="1">
      <c r="A20" s="11" t="s">
        <v>1</v>
      </c>
      <c r="B20" s="11" t="s">
        <v>5</v>
      </c>
      <c r="C20" s="12" t="s">
        <v>9</v>
      </c>
      <c r="D20" s="12" t="s">
        <v>213</v>
      </c>
    </row>
    <row r="21" spans="1:4" ht="54" customHeight="1">
      <c r="A21" s="150">
        <v>2</v>
      </c>
      <c r="B21" s="10">
        <v>3</v>
      </c>
      <c r="C21" s="58" t="s">
        <v>10</v>
      </c>
      <c r="D21" s="147" t="s">
        <v>116</v>
      </c>
    </row>
    <row r="22" spans="1:4" ht="41.25" customHeight="1">
      <c r="A22" s="151"/>
      <c r="B22" s="9">
        <v>2</v>
      </c>
      <c r="C22" s="58" t="s">
        <v>216</v>
      </c>
      <c r="D22" s="148"/>
    </row>
    <row r="23" spans="1:4" ht="34.5">
      <c r="A23" s="152"/>
      <c r="B23" s="8">
        <v>1</v>
      </c>
      <c r="C23" s="58" t="s">
        <v>11</v>
      </c>
      <c r="D23" s="149"/>
    </row>
    <row r="25" spans="1:4">
      <c r="A25" s="156">
        <f>SUM(A5,A9,A13,A17,A21)</f>
        <v>7</v>
      </c>
      <c r="C25" s="35" t="s">
        <v>12</v>
      </c>
      <c r="D25" s="71">
        <f>A5</f>
        <v>1</v>
      </c>
    </row>
    <row r="26" spans="1:4">
      <c r="A26" s="156"/>
      <c r="C26" s="35" t="s">
        <v>3</v>
      </c>
      <c r="D26" s="71">
        <f>A9</f>
        <v>1</v>
      </c>
    </row>
    <row r="27" spans="1:4">
      <c r="A27" s="156"/>
      <c r="C27" s="35" t="s">
        <v>4</v>
      </c>
      <c r="D27" s="71">
        <f>A13</f>
        <v>2</v>
      </c>
    </row>
    <row r="28" spans="1:4">
      <c r="A28" s="156"/>
      <c r="C28" s="35" t="s">
        <v>6</v>
      </c>
      <c r="D28" s="71">
        <f>A17</f>
        <v>1</v>
      </c>
    </row>
    <row r="29" spans="1:4">
      <c r="A29" s="156"/>
      <c r="C29" s="35" t="s">
        <v>9</v>
      </c>
      <c r="D29" s="71">
        <f>A21</f>
        <v>2</v>
      </c>
    </row>
    <row r="30" spans="1:4">
      <c r="D30" s="39">
        <f>SUM(D25:D29)</f>
        <v>7</v>
      </c>
    </row>
  </sheetData>
  <mergeCells count="12">
    <mergeCell ref="A13:A15"/>
    <mergeCell ref="D13:D15"/>
    <mergeCell ref="A25:A29"/>
    <mergeCell ref="A17:A19"/>
    <mergeCell ref="D17:D19"/>
    <mergeCell ref="A21:A23"/>
    <mergeCell ref="D21:D23"/>
    <mergeCell ref="A1:D1"/>
    <mergeCell ref="A5:A7"/>
    <mergeCell ref="D5:D7"/>
    <mergeCell ref="A9:A11"/>
    <mergeCell ref="D9:D11"/>
  </mergeCells>
  <conditionalFormatting sqref="A25:A29">
    <cfRule type="iconSet" priority="11">
      <iconSet iconSet="3Symbols" reverse="1">
        <cfvo type="percent" val="0"/>
        <cfvo type="num" val="9"/>
        <cfvo type="num" val="10"/>
      </iconSet>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0"/>
  <sheetViews>
    <sheetView showGridLines="0" zoomScale="90" zoomScaleNormal="90" zoomScalePageLayoutView="90" workbookViewId="0">
      <pane ySplit="1" topLeftCell="A2" activePane="bottomLeft" state="frozen"/>
      <selection pane="bottomLeft" activeCell="D13" sqref="D13:D15"/>
    </sheetView>
  </sheetViews>
  <sheetFormatPr baseColWidth="10" defaultColWidth="10.6640625" defaultRowHeight="17.25"/>
  <cols>
    <col min="1" max="2" width="10.6640625" style="7"/>
    <col min="3" max="3" width="53.44140625" style="6" customWidth="1"/>
    <col min="4" max="4" width="33.6640625" style="5" customWidth="1"/>
    <col min="5" max="5" width="12.5546875" style="5" customWidth="1"/>
    <col min="6" max="6" width="10.6640625" style="5" customWidth="1"/>
    <col min="7" max="8" width="10.6640625" style="5"/>
    <col min="9" max="9" width="16.88671875" style="5" customWidth="1"/>
    <col min="10" max="16384" width="10.6640625" style="5"/>
  </cols>
  <sheetData>
    <row r="1" spans="1:9" s="3" customFormat="1" ht="30.2" customHeight="1">
      <c r="A1" s="177" t="s">
        <v>211</v>
      </c>
      <c r="B1" s="177"/>
      <c r="C1" s="177"/>
      <c r="D1" s="177"/>
      <c r="E1" s="28"/>
      <c r="F1" s="1"/>
      <c r="G1" s="28"/>
      <c r="H1" s="28"/>
      <c r="I1" s="2"/>
    </row>
    <row r="4" spans="1:9" s="4" customFormat="1" ht="17.100000000000001" customHeight="1">
      <c r="A4" s="11" t="s">
        <v>1</v>
      </c>
      <c r="B4" s="11" t="s">
        <v>5</v>
      </c>
      <c r="C4" s="12" t="s">
        <v>12</v>
      </c>
      <c r="D4" s="12" t="s">
        <v>213</v>
      </c>
    </row>
    <row r="5" spans="1:9" ht="19.5" customHeight="1">
      <c r="A5" s="178">
        <v>3</v>
      </c>
      <c r="B5" s="10">
        <v>3</v>
      </c>
      <c r="C5" s="58" t="s">
        <v>61</v>
      </c>
      <c r="D5" s="147" t="s">
        <v>307</v>
      </c>
    </row>
    <row r="6" spans="1:9">
      <c r="A6" s="179"/>
      <c r="B6" s="27">
        <v>2</v>
      </c>
      <c r="C6" s="58" t="s">
        <v>106</v>
      </c>
      <c r="D6" s="148"/>
    </row>
    <row r="7" spans="1:9">
      <c r="A7" s="180"/>
      <c r="B7" s="8">
        <v>1</v>
      </c>
      <c r="C7" s="58" t="s">
        <v>107</v>
      </c>
      <c r="D7" s="149"/>
    </row>
    <row r="8" spans="1:9" s="4" customFormat="1">
      <c r="A8" s="11" t="s">
        <v>1</v>
      </c>
      <c r="B8" s="11" t="s">
        <v>5</v>
      </c>
      <c r="C8" s="12" t="s">
        <v>2</v>
      </c>
      <c r="D8" s="12" t="s">
        <v>213</v>
      </c>
    </row>
    <row r="9" spans="1:9" ht="17.45" customHeight="1">
      <c r="A9" s="174">
        <v>3</v>
      </c>
      <c r="B9" s="10">
        <v>3</v>
      </c>
      <c r="C9" s="59" t="s">
        <v>45</v>
      </c>
      <c r="D9" s="147"/>
    </row>
    <row r="10" spans="1:9">
      <c r="A10" s="175"/>
      <c r="B10" s="9">
        <v>2</v>
      </c>
      <c r="C10" s="59" t="s">
        <v>46</v>
      </c>
      <c r="D10" s="148"/>
    </row>
    <row r="11" spans="1:9">
      <c r="A11" s="176"/>
      <c r="B11" s="8">
        <v>1</v>
      </c>
      <c r="C11" s="59" t="s">
        <v>47</v>
      </c>
      <c r="D11" s="149"/>
    </row>
    <row r="12" spans="1:9" s="4" customFormat="1">
      <c r="A12" s="11" t="s">
        <v>1</v>
      </c>
      <c r="B12" s="11" t="s">
        <v>5</v>
      </c>
      <c r="C12" s="12" t="s">
        <v>4</v>
      </c>
      <c r="D12" s="12" t="s">
        <v>213</v>
      </c>
    </row>
    <row r="13" spans="1:9" ht="34.5">
      <c r="A13" s="174">
        <v>2</v>
      </c>
      <c r="B13" s="10">
        <v>3</v>
      </c>
      <c r="C13" s="58" t="s">
        <v>214</v>
      </c>
      <c r="D13" s="147" t="s">
        <v>371</v>
      </c>
    </row>
    <row r="14" spans="1:9" ht="44.45" customHeight="1">
      <c r="A14" s="175"/>
      <c r="B14" s="9">
        <v>2</v>
      </c>
      <c r="C14" s="58" t="s">
        <v>14</v>
      </c>
      <c r="D14" s="148"/>
    </row>
    <row r="15" spans="1:9" ht="96.95" customHeight="1">
      <c r="A15" s="176"/>
      <c r="B15" s="8">
        <v>1</v>
      </c>
      <c r="C15" s="58" t="s">
        <v>8</v>
      </c>
      <c r="D15" s="149"/>
    </row>
    <row r="16" spans="1:9" s="4" customFormat="1">
      <c r="A16" s="11" t="s">
        <v>1</v>
      </c>
      <c r="B16" s="11" t="s">
        <v>5</v>
      </c>
      <c r="C16" s="12" t="s">
        <v>6</v>
      </c>
      <c r="D16" s="12" t="s">
        <v>213</v>
      </c>
    </row>
    <row r="17" spans="1:4" ht="34.5">
      <c r="A17" s="174">
        <v>1</v>
      </c>
      <c r="B17" s="10">
        <v>4</v>
      </c>
      <c r="C17" s="58" t="s">
        <v>215</v>
      </c>
      <c r="D17" s="147"/>
    </row>
    <row r="18" spans="1:4" ht="34.5">
      <c r="A18" s="175"/>
      <c r="B18" s="9">
        <v>2</v>
      </c>
      <c r="C18" s="58" t="s">
        <v>32</v>
      </c>
      <c r="D18" s="148"/>
    </row>
    <row r="19" spans="1:4" ht="34.5">
      <c r="A19" s="176"/>
      <c r="B19" s="8">
        <v>1</v>
      </c>
      <c r="C19" s="58" t="s">
        <v>15</v>
      </c>
      <c r="D19" s="149"/>
    </row>
    <row r="20" spans="1:4" s="4" customFormat="1">
      <c r="A20" s="11" t="s">
        <v>1</v>
      </c>
      <c r="B20" s="11" t="s">
        <v>5</v>
      </c>
      <c r="C20" s="12" t="s">
        <v>9</v>
      </c>
      <c r="D20" s="12" t="s">
        <v>213</v>
      </c>
    </row>
    <row r="21" spans="1:4" ht="54" customHeight="1">
      <c r="A21" s="174">
        <v>1</v>
      </c>
      <c r="B21" s="10">
        <v>3</v>
      </c>
      <c r="C21" s="58" t="s">
        <v>10</v>
      </c>
      <c r="D21" s="147"/>
    </row>
    <row r="22" spans="1:4" ht="34.5">
      <c r="A22" s="175"/>
      <c r="B22" s="9">
        <v>2</v>
      </c>
      <c r="C22" s="58" t="s">
        <v>216</v>
      </c>
      <c r="D22" s="148"/>
    </row>
    <row r="23" spans="1:4" ht="34.5">
      <c r="A23" s="176"/>
      <c r="B23" s="8">
        <v>1</v>
      </c>
      <c r="C23" s="58" t="s">
        <v>11</v>
      </c>
      <c r="D23" s="149"/>
    </row>
    <row r="25" spans="1:4">
      <c r="A25" s="156">
        <f>SUM(A5,A9,A13,A17,A21)</f>
        <v>10</v>
      </c>
      <c r="C25" s="35" t="s">
        <v>12</v>
      </c>
      <c r="D25" s="71">
        <f>A5</f>
        <v>3</v>
      </c>
    </row>
    <row r="26" spans="1:4">
      <c r="A26" s="156"/>
      <c r="C26" s="35" t="s">
        <v>2</v>
      </c>
      <c r="D26" s="71">
        <f>A9</f>
        <v>3</v>
      </c>
    </row>
    <row r="27" spans="1:4">
      <c r="A27" s="156"/>
      <c r="C27" s="35" t="s">
        <v>4</v>
      </c>
      <c r="D27" s="71">
        <f>A13</f>
        <v>2</v>
      </c>
    </row>
    <row r="28" spans="1:4">
      <c r="A28" s="156"/>
      <c r="C28" s="35" t="s">
        <v>6</v>
      </c>
      <c r="D28" s="71">
        <f>A17</f>
        <v>1</v>
      </c>
    </row>
    <row r="29" spans="1:4">
      <c r="A29" s="156"/>
      <c r="C29" s="35" t="s">
        <v>9</v>
      </c>
      <c r="D29" s="71">
        <f>A21</f>
        <v>1</v>
      </c>
    </row>
    <row r="30" spans="1:4">
      <c r="D30" s="39">
        <f>SUM(D25:D29)</f>
        <v>10</v>
      </c>
    </row>
  </sheetData>
  <mergeCells count="12">
    <mergeCell ref="A13:A15"/>
    <mergeCell ref="D13:D15"/>
    <mergeCell ref="A1:D1"/>
    <mergeCell ref="A5:A7"/>
    <mergeCell ref="D5:D7"/>
    <mergeCell ref="A9:A11"/>
    <mergeCell ref="D9:D11"/>
    <mergeCell ref="A17:A19"/>
    <mergeCell ref="D17:D19"/>
    <mergeCell ref="A21:A23"/>
    <mergeCell ref="D21:D23"/>
    <mergeCell ref="A25:A29"/>
  </mergeCells>
  <conditionalFormatting sqref="A25:A29">
    <cfRule type="iconSet" priority="1">
      <iconSet iconSet="3Symbols" reverse="1">
        <cfvo type="percent" val="0"/>
        <cfvo type="num" val="9"/>
        <cfvo type="num" val="10"/>
      </iconSet>
    </cfRule>
  </conditionalFormatting>
  <pageMargins left="0.7" right="0.7" top="0.75" bottom="0.75" header="0.3" footer="0.3"/>
  <pageSetup paperSize="9" orientation="portrait"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DESCRIPCIO I ABAST</vt:lpstr>
      <vt:lpstr>INSTRUCCIONS</vt:lpstr>
      <vt:lpstr>LLISTAT</vt:lpstr>
      <vt:lpstr>ÚS SOL I BIODIVERSITAT</vt:lpstr>
      <vt:lpstr>CONSUM ELECTRICITAT</vt:lpstr>
      <vt:lpstr>CONSUM DE GAS</vt:lpstr>
      <vt:lpstr>CONSUM DE GASOIL</vt:lpstr>
      <vt:lpstr>CONSUM D'AIGUA</vt:lpstr>
      <vt:lpstr>CONSUM PRODUCTES QUIMICS</vt:lpstr>
      <vt:lpstr>CONSUM TONER</vt:lpstr>
      <vt:lpstr>CONSUM PAPER</vt:lpstr>
      <vt:lpstr>CONSUM PRODUCTES D'AMENITIES</vt:lpstr>
      <vt:lpstr>EMISSIONS DE GASOS A L'ATMOSF</vt:lpstr>
      <vt:lpstr>GASOS REFRIGERANTS</vt:lpstr>
      <vt:lpstr>SOROLL VIBRACIONS</vt:lpstr>
      <vt:lpstr>OLORS</vt:lpstr>
      <vt:lpstr>CONTAMINACIÓ LLUMINOSA</vt:lpstr>
      <vt:lpstr>AIGÜES RESIDUALS</vt:lpstr>
      <vt:lpstr>REBUIG</vt:lpstr>
      <vt:lpstr>RESIDU PAPER</vt:lpstr>
      <vt:lpstr>RESIDUS LLOTS</vt:lpstr>
      <vt:lpstr>RESIDUS OLI VEGETAL</vt:lpstr>
      <vt:lpstr>RAEE'S</vt:lpstr>
      <vt:lpstr>RESIDUS VIDRE</vt:lpstr>
      <vt:lpstr>RESIDU ENVASOS PERILLOSOS</vt:lpstr>
      <vt:lpstr>RESIDUS PILES</vt:lpstr>
      <vt:lpstr>RESIDU FLUORESCENTS</vt:lpstr>
      <vt:lpstr>RESIDU D'OBRA</vt:lpstr>
      <vt:lpstr>ASPECTES PROD TERCERS</vt:lpstr>
      <vt:lpstr>AGENTS DE CANVI</vt:lpstr>
      <vt:lpstr>EMERGÈNCIES I ANORMALS</vt:lpstr>
      <vt:lpstr>RESUM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GrupCETT</cp:lastModifiedBy>
  <cp:lastPrinted>2017-02-20T14:20:17Z</cp:lastPrinted>
  <dcterms:created xsi:type="dcterms:W3CDTF">2014-09-11T17:22:12Z</dcterms:created>
  <dcterms:modified xsi:type="dcterms:W3CDTF">2023-04-14T12:55:28Z</dcterms:modified>
</cp:coreProperties>
</file>